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Мои документы\уточнение 2022\008 Август01\Пояснительная\"/>
    </mc:Choice>
  </mc:AlternateContent>
  <xr:revisionPtr revIDLastSave="0" documentId="13_ncr:1_{35332AB5-AC0C-4A5D-B67B-F1DE61C73F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</sheets>
  <definedNames>
    <definedName name="_xlnm.Print_Titles" localSheetId="0">доходы!$4:$7</definedName>
    <definedName name="_xlnm.Print_Area" localSheetId="0">доходы!$G$1:$Y$168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67" i="1" l="1"/>
  <c r="Q166" i="1"/>
  <c r="Q165" i="1"/>
  <c r="P164" i="1"/>
  <c r="P163" i="1" s="1"/>
  <c r="Q163" i="1" s="1"/>
  <c r="Q162" i="1"/>
  <c r="P161" i="1"/>
  <c r="Q161" i="1" s="1"/>
  <c r="Q160" i="1"/>
  <c r="Q159" i="1"/>
  <c r="P158" i="1"/>
  <c r="P157" i="1" s="1"/>
  <c r="Q156" i="1"/>
  <c r="Q155" i="1"/>
  <c r="Q154" i="1"/>
  <c r="Q153" i="1"/>
  <c r="Q152" i="1"/>
  <c r="Q151" i="1"/>
  <c r="Q150" i="1"/>
  <c r="P149" i="1"/>
  <c r="Q149" i="1" s="1"/>
  <c r="Q148" i="1"/>
  <c r="P147" i="1"/>
  <c r="Q147" i="1" s="1"/>
  <c r="Q146" i="1"/>
  <c r="Q145" i="1"/>
  <c r="Q144" i="1"/>
  <c r="Q143" i="1"/>
  <c r="Q142" i="1"/>
  <c r="Q141" i="1"/>
  <c r="Q140" i="1"/>
  <c r="Q139" i="1"/>
  <c r="Q138" i="1"/>
  <c r="Q137" i="1"/>
  <c r="Q136" i="1"/>
  <c r="P135" i="1"/>
  <c r="Q135" i="1" s="1"/>
  <c r="Q134" i="1"/>
  <c r="P133" i="1"/>
  <c r="Q133" i="1" s="1"/>
  <c r="Q132" i="1"/>
  <c r="Q131" i="1"/>
  <c r="P131" i="1"/>
  <c r="Q129" i="1"/>
  <c r="Q128" i="1"/>
  <c r="Q127" i="1"/>
  <c r="Q126" i="1"/>
  <c r="Q125" i="1"/>
  <c r="Q124" i="1"/>
  <c r="Q123" i="1"/>
  <c r="Q122" i="1"/>
  <c r="Q121" i="1"/>
  <c r="P120" i="1"/>
  <c r="Q120" i="1" s="1"/>
  <c r="Q119" i="1"/>
  <c r="Q118" i="1"/>
  <c r="Q117" i="1"/>
  <c r="Q116" i="1"/>
  <c r="Q115" i="1"/>
  <c r="Q114" i="1"/>
  <c r="Q113" i="1"/>
  <c r="Q112" i="1"/>
  <c r="Q111" i="1"/>
  <c r="Q110" i="1"/>
  <c r="P109" i="1"/>
  <c r="Q109" i="1" s="1"/>
  <c r="Q108" i="1"/>
  <c r="Q107" i="1"/>
  <c r="P107" i="1"/>
  <c r="Q106" i="1"/>
  <c r="P105" i="1"/>
  <c r="P104" i="1" s="1"/>
  <c r="Q101" i="1"/>
  <c r="Q100" i="1"/>
  <c r="P100" i="1"/>
  <c r="Q99" i="1"/>
  <c r="Q98" i="1"/>
  <c r="Q97" i="1"/>
  <c r="P97" i="1"/>
  <c r="P96" i="1"/>
  <c r="Q96" i="1" s="1"/>
  <c r="Q95" i="1"/>
  <c r="P94" i="1"/>
  <c r="Q94" i="1" s="1"/>
  <c r="P93" i="1"/>
  <c r="Q93" i="1" s="1"/>
  <c r="Q92" i="1"/>
  <c r="P91" i="1"/>
  <c r="Q91" i="1" s="1"/>
  <c r="Q90" i="1"/>
  <c r="P89" i="1"/>
  <c r="Q89" i="1" s="1"/>
  <c r="Q88" i="1"/>
  <c r="Q87" i="1"/>
  <c r="P87" i="1"/>
  <c r="Q86" i="1"/>
  <c r="P85" i="1"/>
  <c r="Q85" i="1" s="1"/>
  <c r="Q84" i="1"/>
  <c r="P83" i="1"/>
  <c r="Q83" i="1" s="1"/>
  <c r="Q82" i="1"/>
  <c r="P81" i="1"/>
  <c r="Q81" i="1" s="1"/>
  <c r="Q80" i="1"/>
  <c r="Q79" i="1"/>
  <c r="P79" i="1"/>
  <c r="Q78" i="1"/>
  <c r="P77" i="1"/>
  <c r="Q77" i="1" s="1"/>
  <c r="Q76" i="1"/>
  <c r="P75" i="1"/>
  <c r="Q75" i="1" s="1"/>
  <c r="Q74" i="1"/>
  <c r="P73" i="1"/>
  <c r="Q73" i="1" s="1"/>
  <c r="Q72" i="1"/>
  <c r="Q71" i="1"/>
  <c r="P71" i="1"/>
  <c r="Q68" i="1"/>
  <c r="Q67" i="1"/>
  <c r="P66" i="1"/>
  <c r="P65" i="1" s="1"/>
  <c r="Q65" i="1" s="1"/>
  <c r="Q64" i="1"/>
  <c r="Q62" i="1"/>
  <c r="Q61" i="1"/>
  <c r="Q60" i="1"/>
  <c r="P59" i="1"/>
  <c r="P58" i="1" s="1"/>
  <c r="Q56" i="1"/>
  <c r="Q55" i="1"/>
  <c r="P54" i="1"/>
  <c r="Q54" i="1" s="1"/>
  <c r="Q53" i="1"/>
  <c r="Q52" i="1"/>
  <c r="P51" i="1"/>
  <c r="P50" i="1" s="1"/>
  <c r="Q50" i="1" s="1"/>
  <c r="Q49" i="1"/>
  <c r="P48" i="1"/>
  <c r="P47" i="1" s="1"/>
  <c r="Q47" i="1" s="1"/>
  <c r="Q46" i="1"/>
  <c r="Q45" i="1"/>
  <c r="P45" i="1"/>
  <c r="Q44" i="1"/>
  <c r="Q43" i="1"/>
  <c r="Q42" i="1"/>
  <c r="P42" i="1"/>
  <c r="P41" i="1"/>
  <c r="P40" i="1" s="1"/>
  <c r="Q40" i="1" s="1"/>
  <c r="Q39" i="1"/>
  <c r="P38" i="1"/>
  <c r="Q38" i="1" s="1"/>
  <c r="Q37" i="1"/>
  <c r="Q36" i="1"/>
  <c r="P35" i="1"/>
  <c r="P34" i="1" s="1"/>
  <c r="Q34" i="1" s="1"/>
  <c r="Q33" i="1"/>
  <c r="Q32" i="1"/>
  <c r="P32" i="1"/>
  <c r="Q31" i="1"/>
  <c r="P30" i="1"/>
  <c r="Q30" i="1" s="1"/>
  <c r="Q29" i="1"/>
  <c r="Q28" i="1"/>
  <c r="P27" i="1"/>
  <c r="P26" i="1" s="1"/>
  <c r="Q26" i="1" s="1"/>
  <c r="Q25" i="1"/>
  <c r="Q24" i="1"/>
  <c r="P24" i="1"/>
  <c r="Q23" i="1"/>
  <c r="P22" i="1"/>
  <c r="Q22" i="1" s="1"/>
  <c r="Q21" i="1"/>
  <c r="P20" i="1"/>
  <c r="Q20" i="1" s="1"/>
  <c r="Q19" i="1"/>
  <c r="P18" i="1"/>
  <c r="Q18" i="1" s="1"/>
  <c r="P17" i="1"/>
  <c r="P16" i="1" s="1"/>
  <c r="Q16" i="1" s="1"/>
  <c r="Q15" i="1"/>
  <c r="Q14" i="1"/>
  <c r="Q13" i="1"/>
  <c r="Q12" i="1"/>
  <c r="Q11" i="1"/>
  <c r="P10" i="1"/>
  <c r="P9" i="1" s="1"/>
  <c r="N164" i="1"/>
  <c r="N161" i="1"/>
  <c r="N149" i="1"/>
  <c r="N147" i="1"/>
  <c r="N135" i="1"/>
  <c r="N133" i="1"/>
  <c r="N131" i="1"/>
  <c r="N120" i="1"/>
  <c r="N107" i="1"/>
  <c r="N105" i="1"/>
  <c r="N100" i="1"/>
  <c r="N97" i="1"/>
  <c r="N96" i="1" s="1"/>
  <c r="N94" i="1"/>
  <c r="N93" i="1"/>
  <c r="N91" i="1"/>
  <c r="N89" i="1"/>
  <c r="N87" i="1"/>
  <c r="N85" i="1"/>
  <c r="N83" i="1"/>
  <c r="N81" i="1"/>
  <c r="N79" i="1"/>
  <c r="N77" i="1"/>
  <c r="N75" i="1"/>
  <c r="N73" i="1"/>
  <c r="N71" i="1"/>
  <c r="N66" i="1"/>
  <c r="N65" i="1" s="1"/>
  <c r="N59" i="1"/>
  <c r="N54" i="1"/>
  <c r="N51" i="1" s="1"/>
  <c r="N48" i="1"/>
  <c r="N47" i="1" s="1"/>
  <c r="N45" i="1"/>
  <c r="N42" i="1"/>
  <c r="N41" i="1" s="1"/>
  <c r="N40" i="1" s="1"/>
  <c r="N38" i="1"/>
  <c r="N35" i="1"/>
  <c r="N32" i="1"/>
  <c r="N30" i="1"/>
  <c r="N27" i="1"/>
  <c r="N24" i="1"/>
  <c r="N22" i="1"/>
  <c r="N20" i="1"/>
  <c r="N18" i="1"/>
  <c r="N10" i="1"/>
  <c r="N9" i="1" s="1"/>
  <c r="L120" i="1"/>
  <c r="M167" i="1"/>
  <c r="O167" i="1" s="1"/>
  <c r="M125" i="1"/>
  <c r="O125" i="1" s="1"/>
  <c r="M126" i="1"/>
  <c r="O126" i="1" s="1"/>
  <c r="M127" i="1"/>
  <c r="O127" i="1" s="1"/>
  <c r="Q66" i="1" l="1"/>
  <c r="Q10" i="1"/>
  <c r="P57" i="1"/>
  <c r="Q57" i="1" s="1"/>
  <c r="Q58" i="1"/>
  <c r="Q104" i="1"/>
  <c r="Q157" i="1"/>
  <c r="P130" i="1"/>
  <c r="Q130" i="1" s="1"/>
  <c r="Q17" i="1"/>
  <c r="Q27" i="1"/>
  <c r="Q35" i="1"/>
  <c r="Q48" i="1"/>
  <c r="P70" i="1"/>
  <c r="Q105" i="1"/>
  <c r="Q158" i="1"/>
  <c r="Q9" i="1"/>
  <c r="Q41" i="1"/>
  <c r="Q51" i="1"/>
  <c r="Q59" i="1"/>
  <c r="P63" i="1"/>
  <c r="Q63" i="1" s="1"/>
  <c r="Q164" i="1"/>
  <c r="N104" i="1"/>
  <c r="N50" i="1"/>
  <c r="N17" i="1"/>
  <c r="N16" i="1" s="1"/>
  <c r="N158" i="1"/>
  <c r="N157" i="1" s="1"/>
  <c r="N130" i="1" s="1"/>
  <c r="N58" i="1"/>
  <c r="N57" i="1" s="1"/>
  <c r="N163" i="1"/>
  <c r="N26" i="1"/>
  <c r="N34" i="1"/>
  <c r="N109" i="1"/>
  <c r="N63" i="1"/>
  <c r="N70" i="1"/>
  <c r="V117" i="1"/>
  <c r="U164" i="1"/>
  <c r="U163" i="1" s="1"/>
  <c r="U161" i="1"/>
  <c r="U158" i="1" s="1"/>
  <c r="U157" i="1" s="1"/>
  <c r="U149" i="1"/>
  <c r="U147" i="1"/>
  <c r="U135" i="1"/>
  <c r="U133" i="1"/>
  <c r="U131" i="1"/>
  <c r="U120" i="1"/>
  <c r="U109" i="1"/>
  <c r="U107" i="1"/>
  <c r="U105" i="1"/>
  <c r="U100" i="1"/>
  <c r="U97" i="1"/>
  <c r="U96" i="1" s="1"/>
  <c r="U94" i="1"/>
  <c r="U93" i="1" s="1"/>
  <c r="U91" i="1"/>
  <c r="U89" i="1"/>
  <c r="U87" i="1"/>
  <c r="U85" i="1"/>
  <c r="U83" i="1"/>
  <c r="U81" i="1"/>
  <c r="U79" i="1"/>
  <c r="U77" i="1"/>
  <c r="U75" i="1"/>
  <c r="U73" i="1"/>
  <c r="U71" i="1"/>
  <c r="U66" i="1"/>
  <c r="U65" i="1" s="1"/>
  <c r="U63" i="1" s="1"/>
  <c r="U61" i="1"/>
  <c r="U59" i="1"/>
  <c r="U58" i="1" s="1"/>
  <c r="U54" i="1"/>
  <c r="U51" i="1" s="1"/>
  <c r="U50" i="1" s="1"/>
  <c r="U48" i="1"/>
  <c r="U47" i="1" s="1"/>
  <c r="U45" i="1"/>
  <c r="U42" i="1"/>
  <c r="U41" i="1"/>
  <c r="U38" i="1"/>
  <c r="U35" i="1"/>
  <c r="U32" i="1"/>
  <c r="U30" i="1"/>
  <c r="U27" i="1"/>
  <c r="U24" i="1"/>
  <c r="U22" i="1"/>
  <c r="U20" i="1"/>
  <c r="U18" i="1"/>
  <c r="U10" i="1"/>
  <c r="U9" i="1" s="1"/>
  <c r="L164" i="1"/>
  <c r="L163" i="1" s="1"/>
  <c r="L161" i="1"/>
  <c r="L158" i="1" s="1"/>
  <c r="L157" i="1" s="1"/>
  <c r="L149" i="1"/>
  <c r="L147" i="1"/>
  <c r="L135" i="1"/>
  <c r="L133" i="1"/>
  <c r="L131" i="1"/>
  <c r="L109" i="1"/>
  <c r="L107" i="1"/>
  <c r="L105" i="1"/>
  <c r="L100" i="1"/>
  <c r="L97" i="1"/>
  <c r="L96" i="1" s="1"/>
  <c r="L94" i="1"/>
  <c r="L93" i="1" s="1"/>
  <c r="L91" i="1"/>
  <c r="L89" i="1"/>
  <c r="L87" i="1"/>
  <c r="L85" i="1"/>
  <c r="L83" i="1"/>
  <c r="L81" i="1"/>
  <c r="L79" i="1"/>
  <c r="L77" i="1"/>
  <c r="L75" i="1"/>
  <c r="L73" i="1"/>
  <c r="L71" i="1"/>
  <c r="L66" i="1"/>
  <c r="L65" i="1" s="1"/>
  <c r="L63" i="1" s="1"/>
  <c r="L59" i="1"/>
  <c r="L58" i="1" s="1"/>
  <c r="L57" i="1" s="1"/>
  <c r="L54" i="1"/>
  <c r="L51" i="1" s="1"/>
  <c r="L50" i="1" s="1"/>
  <c r="L48" i="1"/>
  <c r="L47" i="1" s="1"/>
  <c r="L45" i="1"/>
  <c r="L42" i="1"/>
  <c r="L41" i="1" s="1"/>
  <c r="L38" i="1"/>
  <c r="L35" i="1"/>
  <c r="L32" i="1"/>
  <c r="L30" i="1"/>
  <c r="L27" i="1"/>
  <c r="L24" i="1"/>
  <c r="L22" i="1"/>
  <c r="L20" i="1"/>
  <c r="L18" i="1"/>
  <c r="L10" i="1"/>
  <c r="L9" i="1" s="1"/>
  <c r="P69" i="1" l="1"/>
  <c r="Q69" i="1" s="1"/>
  <c r="Q70" i="1"/>
  <c r="P8" i="1"/>
  <c r="P103" i="1"/>
  <c r="N103" i="1"/>
  <c r="N69" i="1"/>
  <c r="N102" i="1"/>
  <c r="U34" i="1"/>
  <c r="U57" i="1"/>
  <c r="L34" i="1"/>
  <c r="U70" i="1"/>
  <c r="U69" i="1" s="1"/>
  <c r="L17" i="1"/>
  <c r="L16" i="1" s="1"/>
  <c r="L70" i="1"/>
  <c r="L104" i="1"/>
  <c r="U26" i="1"/>
  <c r="L130" i="1"/>
  <c r="U130" i="1"/>
  <c r="L26" i="1"/>
  <c r="U17" i="1"/>
  <c r="U16" i="1" s="1"/>
  <c r="U104" i="1"/>
  <c r="U40" i="1"/>
  <c r="L40" i="1"/>
  <c r="L69" i="1"/>
  <c r="T119" i="1"/>
  <c r="V119" i="1" s="1"/>
  <c r="P102" i="1" l="1"/>
  <c r="Q102" i="1" s="1"/>
  <c r="Q103" i="1"/>
  <c r="P168" i="1"/>
  <c r="Q168" i="1" s="1"/>
  <c r="Q8" i="1"/>
  <c r="U103" i="1"/>
  <c r="L103" i="1"/>
  <c r="L8" i="1"/>
  <c r="N8" i="1"/>
  <c r="U8" i="1"/>
  <c r="U102" i="1"/>
  <c r="L102" i="1"/>
  <c r="K118" i="1"/>
  <c r="M118" i="1" s="1"/>
  <c r="O118" i="1" s="1"/>
  <c r="K119" i="1"/>
  <c r="M119" i="1" s="1"/>
  <c r="O119" i="1" s="1"/>
  <c r="K117" i="1"/>
  <c r="M117" i="1" s="1"/>
  <c r="O117" i="1" s="1"/>
  <c r="J45" i="1"/>
  <c r="Y10" i="1"/>
  <c r="Y9" i="1" s="1"/>
  <c r="Y18" i="1"/>
  <c r="Y20" i="1"/>
  <c r="Y22" i="1"/>
  <c r="Y24" i="1"/>
  <c r="Y30" i="1"/>
  <c r="Y32" i="1"/>
  <c r="Y35" i="1"/>
  <c r="Y38" i="1"/>
  <c r="Y42" i="1"/>
  <c r="Y41" i="1" s="1"/>
  <c r="Y45" i="1"/>
  <c r="Y48" i="1"/>
  <c r="Y47" i="1" s="1"/>
  <c r="Y54" i="1"/>
  <c r="Y51" i="1" s="1"/>
  <c r="Y50" i="1" s="1"/>
  <c r="Y66" i="1"/>
  <c r="Y65" i="1" s="1"/>
  <c r="Y63" i="1" s="1"/>
  <c r="Y71" i="1"/>
  <c r="Y73" i="1"/>
  <c r="Y75" i="1"/>
  <c r="Y77" i="1"/>
  <c r="Y79" i="1"/>
  <c r="Y81" i="1"/>
  <c r="Y83" i="1"/>
  <c r="Y85" i="1"/>
  <c r="Y87" i="1"/>
  <c r="Y89" i="1"/>
  <c r="Y91" i="1"/>
  <c r="Y94" i="1"/>
  <c r="Y93" i="1" s="1"/>
  <c r="Y100" i="1"/>
  <c r="Y105" i="1"/>
  <c r="Y107" i="1"/>
  <c r="Y120" i="1"/>
  <c r="Y109" i="1" s="1"/>
  <c r="Y131" i="1"/>
  <c r="Y133" i="1"/>
  <c r="Y135" i="1"/>
  <c r="Y147" i="1"/>
  <c r="Y149" i="1"/>
  <c r="Y161" i="1"/>
  <c r="Y158" i="1" s="1"/>
  <c r="Y157" i="1" s="1"/>
  <c r="Y164" i="1"/>
  <c r="Y163" i="1" s="1"/>
  <c r="T11" i="1"/>
  <c r="V11" i="1" s="1"/>
  <c r="T12" i="1"/>
  <c r="V12" i="1" s="1"/>
  <c r="T13" i="1"/>
  <c r="V13" i="1" s="1"/>
  <c r="T14" i="1"/>
  <c r="V14" i="1" s="1"/>
  <c r="T15" i="1"/>
  <c r="V15" i="1" s="1"/>
  <c r="T19" i="1"/>
  <c r="V19" i="1" s="1"/>
  <c r="T21" i="1"/>
  <c r="V21" i="1" s="1"/>
  <c r="T23" i="1"/>
  <c r="V23" i="1" s="1"/>
  <c r="T25" i="1"/>
  <c r="V25" i="1" s="1"/>
  <c r="T28" i="1"/>
  <c r="V28" i="1" s="1"/>
  <c r="T29" i="1"/>
  <c r="V29" i="1" s="1"/>
  <c r="T31" i="1"/>
  <c r="V31" i="1" s="1"/>
  <c r="T33" i="1"/>
  <c r="V33" i="1" s="1"/>
  <c r="T36" i="1"/>
  <c r="V36" i="1" s="1"/>
  <c r="T37" i="1"/>
  <c r="T39" i="1"/>
  <c r="V39" i="1" s="1"/>
  <c r="T43" i="1"/>
  <c r="V43" i="1" s="1"/>
  <c r="T44" i="1"/>
  <c r="V44" i="1" s="1"/>
  <c r="T46" i="1"/>
  <c r="V46" i="1" s="1"/>
  <c r="T49" i="1"/>
  <c r="V49" i="1" s="1"/>
  <c r="T52" i="1"/>
  <c r="V52" i="1" s="1"/>
  <c r="T53" i="1"/>
  <c r="V53" i="1" s="1"/>
  <c r="T55" i="1"/>
  <c r="V55" i="1" s="1"/>
  <c r="T56" i="1"/>
  <c r="V56" i="1" s="1"/>
  <c r="T60" i="1"/>
  <c r="V60" i="1" s="1"/>
  <c r="T62" i="1"/>
  <c r="V62" i="1" s="1"/>
  <c r="T64" i="1"/>
  <c r="V64" i="1" s="1"/>
  <c r="T67" i="1"/>
  <c r="V67" i="1" s="1"/>
  <c r="T68" i="1"/>
  <c r="V68" i="1" s="1"/>
  <c r="T72" i="1"/>
  <c r="V72" i="1" s="1"/>
  <c r="T74" i="1"/>
  <c r="V74" i="1" s="1"/>
  <c r="T76" i="1"/>
  <c r="V76" i="1" s="1"/>
  <c r="T78" i="1"/>
  <c r="V78" i="1" s="1"/>
  <c r="T80" i="1"/>
  <c r="V80" i="1" s="1"/>
  <c r="T82" i="1"/>
  <c r="V82" i="1" s="1"/>
  <c r="T84" i="1"/>
  <c r="V84" i="1" s="1"/>
  <c r="T86" i="1"/>
  <c r="V86" i="1" s="1"/>
  <c r="T88" i="1"/>
  <c r="V88" i="1" s="1"/>
  <c r="T90" i="1"/>
  <c r="V90" i="1" s="1"/>
  <c r="T92" i="1"/>
  <c r="V92" i="1" s="1"/>
  <c r="T95" i="1"/>
  <c r="V95" i="1" s="1"/>
  <c r="T98" i="1"/>
  <c r="V98" i="1" s="1"/>
  <c r="T99" i="1"/>
  <c r="V99" i="1" s="1"/>
  <c r="T101" i="1"/>
  <c r="V101" i="1" s="1"/>
  <c r="T106" i="1"/>
  <c r="V106" i="1" s="1"/>
  <c r="T108" i="1"/>
  <c r="V108" i="1" s="1"/>
  <c r="T110" i="1"/>
  <c r="V110" i="1" s="1"/>
  <c r="T111" i="1"/>
  <c r="V111" i="1" s="1"/>
  <c r="T112" i="1"/>
  <c r="V112" i="1" s="1"/>
  <c r="T113" i="1"/>
  <c r="V113" i="1" s="1"/>
  <c r="T114" i="1"/>
  <c r="V114" i="1" s="1"/>
  <c r="T116" i="1"/>
  <c r="V116" i="1" s="1"/>
  <c r="T118" i="1"/>
  <c r="V118" i="1" s="1"/>
  <c r="T121" i="1"/>
  <c r="V121" i="1" s="1"/>
  <c r="T122" i="1"/>
  <c r="V122" i="1" s="1"/>
  <c r="T123" i="1"/>
  <c r="V123" i="1" s="1"/>
  <c r="T124" i="1"/>
  <c r="V124" i="1" s="1"/>
  <c r="T128" i="1"/>
  <c r="V128" i="1" s="1"/>
  <c r="T129" i="1"/>
  <c r="V129" i="1" s="1"/>
  <c r="T132" i="1"/>
  <c r="V132" i="1" s="1"/>
  <c r="T134" i="1"/>
  <c r="V134" i="1" s="1"/>
  <c r="T136" i="1"/>
  <c r="V136" i="1" s="1"/>
  <c r="T137" i="1"/>
  <c r="V137" i="1" s="1"/>
  <c r="T138" i="1"/>
  <c r="V138" i="1" s="1"/>
  <c r="T139" i="1"/>
  <c r="V139" i="1" s="1"/>
  <c r="T140" i="1"/>
  <c r="V140" i="1" s="1"/>
  <c r="T141" i="1"/>
  <c r="V141" i="1" s="1"/>
  <c r="T142" i="1"/>
  <c r="V142" i="1" s="1"/>
  <c r="T143" i="1"/>
  <c r="V143" i="1" s="1"/>
  <c r="T144" i="1"/>
  <c r="V144" i="1" s="1"/>
  <c r="T145" i="1"/>
  <c r="V145" i="1" s="1"/>
  <c r="T146" i="1"/>
  <c r="V146" i="1" s="1"/>
  <c r="T148" i="1"/>
  <c r="V148" i="1" s="1"/>
  <c r="T150" i="1"/>
  <c r="V150" i="1" s="1"/>
  <c r="T151" i="1"/>
  <c r="V151" i="1" s="1"/>
  <c r="T152" i="1"/>
  <c r="V152" i="1" s="1"/>
  <c r="T153" i="1"/>
  <c r="V153" i="1" s="1"/>
  <c r="T154" i="1"/>
  <c r="V154" i="1" s="1"/>
  <c r="T155" i="1"/>
  <c r="V155" i="1" s="1"/>
  <c r="T156" i="1"/>
  <c r="V156" i="1" s="1"/>
  <c r="T159" i="1"/>
  <c r="V159" i="1" s="1"/>
  <c r="T160" i="1"/>
  <c r="V160" i="1" s="1"/>
  <c r="T162" i="1"/>
  <c r="V162" i="1" s="1"/>
  <c r="T165" i="1"/>
  <c r="V165" i="1" s="1"/>
  <c r="T166" i="1"/>
  <c r="V166" i="1" s="1"/>
  <c r="K11" i="1"/>
  <c r="M11" i="1" s="1"/>
  <c r="O11" i="1" s="1"/>
  <c r="K12" i="1"/>
  <c r="M12" i="1" s="1"/>
  <c r="O12" i="1" s="1"/>
  <c r="K13" i="1"/>
  <c r="M13" i="1" s="1"/>
  <c r="O13" i="1" s="1"/>
  <c r="K14" i="1"/>
  <c r="M14" i="1" s="1"/>
  <c r="O14" i="1" s="1"/>
  <c r="K15" i="1"/>
  <c r="M15" i="1" s="1"/>
  <c r="O15" i="1" s="1"/>
  <c r="K19" i="1"/>
  <c r="M19" i="1" s="1"/>
  <c r="O19" i="1" s="1"/>
  <c r="K21" i="1"/>
  <c r="M21" i="1" s="1"/>
  <c r="O21" i="1" s="1"/>
  <c r="K23" i="1"/>
  <c r="M23" i="1" s="1"/>
  <c r="O23" i="1" s="1"/>
  <c r="K25" i="1"/>
  <c r="M25" i="1" s="1"/>
  <c r="O25" i="1" s="1"/>
  <c r="K28" i="1"/>
  <c r="M28" i="1" s="1"/>
  <c r="O28" i="1" s="1"/>
  <c r="K29" i="1"/>
  <c r="M29" i="1" s="1"/>
  <c r="O29" i="1" s="1"/>
  <c r="K31" i="1"/>
  <c r="M31" i="1" s="1"/>
  <c r="O31" i="1" s="1"/>
  <c r="K33" i="1"/>
  <c r="M33" i="1" s="1"/>
  <c r="O33" i="1" s="1"/>
  <c r="K36" i="1"/>
  <c r="M36" i="1" s="1"/>
  <c r="O36" i="1" s="1"/>
  <c r="K37" i="1"/>
  <c r="M37" i="1" s="1"/>
  <c r="O37" i="1" s="1"/>
  <c r="K39" i="1"/>
  <c r="M39" i="1" s="1"/>
  <c r="O39" i="1" s="1"/>
  <c r="K43" i="1"/>
  <c r="M43" i="1" s="1"/>
  <c r="O43" i="1" s="1"/>
  <c r="K44" i="1"/>
  <c r="M44" i="1" s="1"/>
  <c r="O44" i="1" s="1"/>
  <c r="K46" i="1"/>
  <c r="M46" i="1" s="1"/>
  <c r="O46" i="1" s="1"/>
  <c r="K49" i="1"/>
  <c r="M49" i="1" s="1"/>
  <c r="O49" i="1" s="1"/>
  <c r="K52" i="1"/>
  <c r="M52" i="1" s="1"/>
  <c r="O52" i="1" s="1"/>
  <c r="K53" i="1"/>
  <c r="M53" i="1" s="1"/>
  <c r="O53" i="1" s="1"/>
  <c r="K55" i="1"/>
  <c r="M55" i="1" s="1"/>
  <c r="O55" i="1" s="1"/>
  <c r="K56" i="1"/>
  <c r="M56" i="1" s="1"/>
  <c r="O56" i="1" s="1"/>
  <c r="K60" i="1"/>
  <c r="M60" i="1" s="1"/>
  <c r="O60" i="1" s="1"/>
  <c r="K61" i="1"/>
  <c r="M61" i="1" s="1"/>
  <c r="O61" i="1" s="1"/>
  <c r="K62" i="1"/>
  <c r="M62" i="1" s="1"/>
  <c r="O62" i="1" s="1"/>
  <c r="K64" i="1"/>
  <c r="M64" i="1" s="1"/>
  <c r="O64" i="1" s="1"/>
  <c r="K67" i="1"/>
  <c r="M67" i="1" s="1"/>
  <c r="O67" i="1" s="1"/>
  <c r="K68" i="1"/>
  <c r="M68" i="1" s="1"/>
  <c r="O68" i="1" s="1"/>
  <c r="K72" i="1"/>
  <c r="M72" i="1" s="1"/>
  <c r="O72" i="1" s="1"/>
  <c r="K74" i="1"/>
  <c r="M74" i="1" s="1"/>
  <c r="O74" i="1" s="1"/>
  <c r="K76" i="1"/>
  <c r="M76" i="1" s="1"/>
  <c r="O76" i="1" s="1"/>
  <c r="K78" i="1"/>
  <c r="M78" i="1" s="1"/>
  <c r="O78" i="1" s="1"/>
  <c r="K80" i="1"/>
  <c r="M80" i="1" s="1"/>
  <c r="O80" i="1" s="1"/>
  <c r="K82" i="1"/>
  <c r="M82" i="1" s="1"/>
  <c r="O82" i="1" s="1"/>
  <c r="K84" i="1"/>
  <c r="M84" i="1" s="1"/>
  <c r="O84" i="1" s="1"/>
  <c r="K86" i="1"/>
  <c r="M86" i="1" s="1"/>
  <c r="O86" i="1" s="1"/>
  <c r="K88" i="1"/>
  <c r="M88" i="1" s="1"/>
  <c r="O88" i="1" s="1"/>
  <c r="K90" i="1"/>
  <c r="M90" i="1" s="1"/>
  <c r="O90" i="1" s="1"/>
  <c r="K92" i="1"/>
  <c r="M92" i="1" s="1"/>
  <c r="O92" i="1" s="1"/>
  <c r="K95" i="1"/>
  <c r="M95" i="1" s="1"/>
  <c r="O95" i="1" s="1"/>
  <c r="K98" i="1"/>
  <c r="M98" i="1" s="1"/>
  <c r="O98" i="1" s="1"/>
  <c r="K99" i="1"/>
  <c r="M99" i="1" s="1"/>
  <c r="O99" i="1" s="1"/>
  <c r="K101" i="1"/>
  <c r="M101" i="1" s="1"/>
  <c r="O101" i="1" s="1"/>
  <c r="K106" i="1"/>
  <c r="M106" i="1" s="1"/>
  <c r="O106" i="1" s="1"/>
  <c r="K108" i="1"/>
  <c r="M108" i="1" s="1"/>
  <c r="O108" i="1" s="1"/>
  <c r="K110" i="1"/>
  <c r="M110" i="1" s="1"/>
  <c r="O110" i="1" s="1"/>
  <c r="K111" i="1"/>
  <c r="M111" i="1" s="1"/>
  <c r="O111" i="1" s="1"/>
  <c r="K112" i="1"/>
  <c r="M112" i="1" s="1"/>
  <c r="O112" i="1" s="1"/>
  <c r="K113" i="1"/>
  <c r="M113" i="1" s="1"/>
  <c r="O113" i="1" s="1"/>
  <c r="K114" i="1"/>
  <c r="M114" i="1" s="1"/>
  <c r="O114" i="1" s="1"/>
  <c r="K115" i="1"/>
  <c r="M115" i="1" s="1"/>
  <c r="O115" i="1" s="1"/>
  <c r="K116" i="1"/>
  <c r="M116" i="1" s="1"/>
  <c r="O116" i="1" s="1"/>
  <c r="K121" i="1"/>
  <c r="M121" i="1" s="1"/>
  <c r="O121" i="1" s="1"/>
  <c r="K122" i="1"/>
  <c r="M122" i="1" s="1"/>
  <c r="O122" i="1" s="1"/>
  <c r="K123" i="1"/>
  <c r="M123" i="1" s="1"/>
  <c r="O123" i="1" s="1"/>
  <c r="K124" i="1"/>
  <c r="M124" i="1" s="1"/>
  <c r="O124" i="1" s="1"/>
  <c r="K128" i="1"/>
  <c r="M128" i="1" s="1"/>
  <c r="O128" i="1" s="1"/>
  <c r="K129" i="1"/>
  <c r="M129" i="1" s="1"/>
  <c r="O129" i="1" s="1"/>
  <c r="K132" i="1"/>
  <c r="M132" i="1" s="1"/>
  <c r="O132" i="1" s="1"/>
  <c r="K134" i="1"/>
  <c r="M134" i="1" s="1"/>
  <c r="O134" i="1" s="1"/>
  <c r="K136" i="1"/>
  <c r="M136" i="1" s="1"/>
  <c r="O136" i="1" s="1"/>
  <c r="K137" i="1"/>
  <c r="M137" i="1" s="1"/>
  <c r="O137" i="1" s="1"/>
  <c r="K138" i="1"/>
  <c r="M138" i="1" s="1"/>
  <c r="O138" i="1" s="1"/>
  <c r="K139" i="1"/>
  <c r="M139" i="1" s="1"/>
  <c r="O139" i="1" s="1"/>
  <c r="K140" i="1"/>
  <c r="M140" i="1" s="1"/>
  <c r="O140" i="1" s="1"/>
  <c r="K141" i="1"/>
  <c r="M141" i="1" s="1"/>
  <c r="O141" i="1" s="1"/>
  <c r="K142" i="1"/>
  <c r="M142" i="1" s="1"/>
  <c r="O142" i="1" s="1"/>
  <c r="K143" i="1"/>
  <c r="M143" i="1" s="1"/>
  <c r="O143" i="1" s="1"/>
  <c r="K144" i="1"/>
  <c r="M144" i="1" s="1"/>
  <c r="O144" i="1" s="1"/>
  <c r="K145" i="1"/>
  <c r="M145" i="1" s="1"/>
  <c r="O145" i="1" s="1"/>
  <c r="K146" i="1"/>
  <c r="M146" i="1" s="1"/>
  <c r="O146" i="1" s="1"/>
  <c r="K148" i="1"/>
  <c r="M148" i="1" s="1"/>
  <c r="O148" i="1" s="1"/>
  <c r="K150" i="1"/>
  <c r="M150" i="1" s="1"/>
  <c r="O150" i="1" s="1"/>
  <c r="K151" i="1"/>
  <c r="M151" i="1" s="1"/>
  <c r="O151" i="1" s="1"/>
  <c r="K152" i="1"/>
  <c r="M152" i="1" s="1"/>
  <c r="O152" i="1" s="1"/>
  <c r="K153" i="1"/>
  <c r="M153" i="1" s="1"/>
  <c r="O153" i="1" s="1"/>
  <c r="K154" i="1"/>
  <c r="M154" i="1" s="1"/>
  <c r="O154" i="1" s="1"/>
  <c r="K155" i="1"/>
  <c r="M155" i="1" s="1"/>
  <c r="O155" i="1" s="1"/>
  <c r="K156" i="1"/>
  <c r="M156" i="1" s="1"/>
  <c r="O156" i="1" s="1"/>
  <c r="K159" i="1"/>
  <c r="M159" i="1" s="1"/>
  <c r="O159" i="1" s="1"/>
  <c r="K160" i="1"/>
  <c r="M160" i="1" s="1"/>
  <c r="O160" i="1" s="1"/>
  <c r="K162" i="1"/>
  <c r="M162" i="1" s="1"/>
  <c r="O162" i="1" s="1"/>
  <c r="K165" i="1"/>
  <c r="M165" i="1" s="1"/>
  <c r="O165" i="1" s="1"/>
  <c r="K166" i="1"/>
  <c r="M166" i="1" s="1"/>
  <c r="O166" i="1" s="1"/>
  <c r="J164" i="1"/>
  <c r="J161" i="1"/>
  <c r="J158" i="1" s="1"/>
  <c r="J157" i="1" s="1"/>
  <c r="J149" i="1"/>
  <c r="J147" i="1"/>
  <c r="J135" i="1"/>
  <c r="J133" i="1"/>
  <c r="J131" i="1"/>
  <c r="J120" i="1"/>
  <c r="J107" i="1"/>
  <c r="J105" i="1"/>
  <c r="J100" i="1"/>
  <c r="J97" i="1"/>
  <c r="J96" i="1" s="1"/>
  <c r="J94" i="1"/>
  <c r="J91" i="1"/>
  <c r="J89" i="1"/>
  <c r="J87" i="1"/>
  <c r="J85" i="1"/>
  <c r="J83" i="1"/>
  <c r="J81" i="1"/>
  <c r="J79" i="1"/>
  <c r="J77" i="1"/>
  <c r="J75" i="1"/>
  <c r="J73" i="1"/>
  <c r="J71" i="1"/>
  <c r="J66" i="1"/>
  <c r="J59" i="1"/>
  <c r="J58" i="1" s="1"/>
  <c r="J54" i="1"/>
  <c r="J51" i="1" s="1"/>
  <c r="J50" i="1" s="1"/>
  <c r="J48" i="1"/>
  <c r="J47" i="1" s="1"/>
  <c r="J42" i="1"/>
  <c r="J41" i="1" s="1"/>
  <c r="J38" i="1"/>
  <c r="J35" i="1"/>
  <c r="J32" i="1"/>
  <c r="J30" i="1"/>
  <c r="J27" i="1"/>
  <c r="J24" i="1"/>
  <c r="J22" i="1"/>
  <c r="J20" i="1"/>
  <c r="J18" i="1"/>
  <c r="J10" i="1"/>
  <c r="J9" i="1" s="1"/>
  <c r="S164" i="1"/>
  <c r="S163" i="1" s="1"/>
  <c r="S161" i="1"/>
  <c r="S158" i="1" s="1"/>
  <c r="S157" i="1" s="1"/>
  <c r="S149" i="1"/>
  <c r="S147" i="1"/>
  <c r="S135" i="1"/>
  <c r="S133" i="1"/>
  <c r="S131" i="1"/>
  <c r="S120" i="1"/>
  <c r="S109" i="1" s="1"/>
  <c r="S107" i="1"/>
  <c r="S105" i="1"/>
  <c r="S100" i="1"/>
  <c r="S97" i="1"/>
  <c r="S96" i="1" s="1"/>
  <c r="S94" i="1"/>
  <c r="S93" i="1" s="1"/>
  <c r="S91" i="1"/>
  <c r="S89" i="1"/>
  <c r="S87" i="1"/>
  <c r="S85" i="1"/>
  <c r="S83" i="1"/>
  <c r="S81" i="1"/>
  <c r="S79" i="1"/>
  <c r="S77" i="1"/>
  <c r="S75" i="1"/>
  <c r="S73" i="1"/>
  <c r="S71" i="1"/>
  <c r="S66" i="1"/>
  <c r="S61" i="1"/>
  <c r="S59" i="1"/>
  <c r="S58" i="1" s="1"/>
  <c r="S54" i="1"/>
  <c r="S51" i="1" s="1"/>
  <c r="S50" i="1" s="1"/>
  <c r="S48" i="1"/>
  <c r="S47" i="1" s="1"/>
  <c r="S45" i="1"/>
  <c r="S42" i="1"/>
  <c r="S41" i="1" s="1"/>
  <c r="S38" i="1"/>
  <c r="S35" i="1"/>
  <c r="S32" i="1"/>
  <c r="S30" i="1"/>
  <c r="S27" i="1"/>
  <c r="S24" i="1"/>
  <c r="S22" i="1"/>
  <c r="S20" i="1"/>
  <c r="S18" i="1"/>
  <c r="S10" i="1"/>
  <c r="S9" i="1" s="1"/>
  <c r="X164" i="1"/>
  <c r="X163" i="1" s="1"/>
  <c r="X161" i="1"/>
  <c r="X158" i="1" s="1"/>
  <c r="X157" i="1" s="1"/>
  <c r="X149" i="1"/>
  <c r="X147" i="1"/>
  <c r="X135" i="1"/>
  <c r="X133" i="1"/>
  <c r="X131" i="1"/>
  <c r="X120" i="1"/>
  <c r="X109" i="1" s="1"/>
  <c r="X107" i="1"/>
  <c r="X105" i="1"/>
  <c r="X100" i="1"/>
  <c r="X94" i="1"/>
  <c r="X93" i="1" s="1"/>
  <c r="X91" i="1"/>
  <c r="X89" i="1"/>
  <c r="X87" i="1"/>
  <c r="X85" i="1"/>
  <c r="X83" i="1"/>
  <c r="X81" i="1"/>
  <c r="X79" i="1"/>
  <c r="X77" i="1"/>
  <c r="X75" i="1"/>
  <c r="X73" i="1"/>
  <c r="X71" i="1"/>
  <c r="X66" i="1"/>
  <c r="X65" i="1" s="1"/>
  <c r="X63" i="1" s="1"/>
  <c r="X54" i="1"/>
  <c r="X51" i="1" s="1"/>
  <c r="X50" i="1" s="1"/>
  <c r="X48" i="1"/>
  <c r="X47" i="1" s="1"/>
  <c r="X45" i="1"/>
  <c r="X42" i="1"/>
  <c r="X41" i="1" s="1"/>
  <c r="X38" i="1"/>
  <c r="X35" i="1"/>
  <c r="X32" i="1"/>
  <c r="X30" i="1"/>
  <c r="X24" i="1"/>
  <c r="X22" i="1"/>
  <c r="X20" i="1"/>
  <c r="X18" i="1"/>
  <c r="X10" i="1"/>
  <c r="X9" i="1" s="1"/>
  <c r="W164" i="1"/>
  <c r="W163" i="1" s="1"/>
  <c r="W161" i="1"/>
  <c r="W158" i="1" s="1"/>
  <c r="W157" i="1" s="1"/>
  <c r="W149" i="1"/>
  <c r="W147" i="1"/>
  <c r="W135" i="1"/>
  <c r="W133" i="1"/>
  <c r="W131" i="1"/>
  <c r="W120" i="1"/>
  <c r="W109" i="1" s="1"/>
  <c r="W107" i="1"/>
  <c r="W105" i="1"/>
  <c r="W100" i="1"/>
  <c r="W94" i="1"/>
  <c r="W93" i="1" s="1"/>
  <c r="W91" i="1"/>
  <c r="W89" i="1"/>
  <c r="W87" i="1"/>
  <c r="W85" i="1"/>
  <c r="W83" i="1"/>
  <c r="W81" i="1"/>
  <c r="W79" i="1"/>
  <c r="W77" i="1"/>
  <c r="W75" i="1"/>
  <c r="W73" i="1"/>
  <c r="W71" i="1"/>
  <c r="W66" i="1"/>
  <c r="W65" i="1" s="1"/>
  <c r="W63" i="1" s="1"/>
  <c r="W54" i="1"/>
  <c r="W51" i="1" s="1"/>
  <c r="W50" i="1" s="1"/>
  <c r="W48" i="1"/>
  <c r="W47" i="1" s="1"/>
  <c r="W45" i="1"/>
  <c r="W42" i="1"/>
  <c r="W41" i="1" s="1"/>
  <c r="W38" i="1"/>
  <c r="W35" i="1"/>
  <c r="W32" i="1"/>
  <c r="W30" i="1"/>
  <c r="W24" i="1"/>
  <c r="W22" i="1"/>
  <c r="W20" i="1"/>
  <c r="W18" i="1"/>
  <c r="W10" i="1"/>
  <c r="W9" i="1" s="1"/>
  <c r="R164" i="1"/>
  <c r="R163" i="1" s="1"/>
  <c r="R161" i="1"/>
  <c r="R158" i="1" s="1"/>
  <c r="R157" i="1" s="1"/>
  <c r="R149" i="1"/>
  <c r="R147" i="1"/>
  <c r="R135" i="1"/>
  <c r="R133" i="1"/>
  <c r="R131" i="1"/>
  <c r="R120" i="1"/>
  <c r="R115" i="1"/>
  <c r="T115" i="1" s="1"/>
  <c r="V115" i="1" s="1"/>
  <c r="R107" i="1"/>
  <c r="T107" i="1" s="1"/>
  <c r="V107" i="1" s="1"/>
  <c r="R105" i="1"/>
  <c r="R100" i="1"/>
  <c r="R97" i="1"/>
  <c r="T97" i="1" s="1"/>
  <c r="V97" i="1" s="1"/>
  <c r="R94" i="1"/>
  <c r="R93" i="1" s="1"/>
  <c r="R91" i="1"/>
  <c r="R89" i="1"/>
  <c r="R87" i="1"/>
  <c r="R85" i="1"/>
  <c r="R83" i="1"/>
  <c r="R81" i="1"/>
  <c r="R79" i="1"/>
  <c r="R77" i="1"/>
  <c r="R75" i="1"/>
  <c r="R73" i="1"/>
  <c r="R71" i="1"/>
  <c r="R66" i="1"/>
  <c r="R65" i="1" s="1"/>
  <c r="R63" i="1" s="1"/>
  <c r="R61" i="1"/>
  <c r="R59" i="1"/>
  <c r="R54" i="1"/>
  <c r="R51" i="1" s="1"/>
  <c r="R50" i="1" s="1"/>
  <c r="T50" i="1" s="1"/>
  <c r="V50" i="1" s="1"/>
  <c r="R48" i="1"/>
  <c r="R47" i="1" s="1"/>
  <c r="R45" i="1"/>
  <c r="R42" i="1"/>
  <c r="R41" i="1" s="1"/>
  <c r="R38" i="1"/>
  <c r="R35" i="1"/>
  <c r="R32" i="1"/>
  <c r="R30" i="1"/>
  <c r="R27" i="1"/>
  <c r="R24" i="1"/>
  <c r="R22" i="1"/>
  <c r="R20" i="1"/>
  <c r="R18" i="1"/>
  <c r="R10" i="1"/>
  <c r="R9" i="1" s="1"/>
  <c r="I164" i="1"/>
  <c r="I163" i="1" s="1"/>
  <c r="I161" i="1"/>
  <c r="I158" i="1" s="1"/>
  <c r="I157" i="1" s="1"/>
  <c r="I149" i="1"/>
  <c r="I147" i="1"/>
  <c r="I135" i="1"/>
  <c r="I133" i="1"/>
  <c r="I131" i="1"/>
  <c r="I120" i="1"/>
  <c r="I109" i="1" s="1"/>
  <c r="I107" i="1"/>
  <c r="I105" i="1"/>
  <c r="I100" i="1"/>
  <c r="I97" i="1"/>
  <c r="I96" i="1" s="1"/>
  <c r="K96" i="1" s="1"/>
  <c r="M96" i="1" s="1"/>
  <c r="O96" i="1" s="1"/>
  <c r="I94" i="1"/>
  <c r="I93" i="1" s="1"/>
  <c r="I91" i="1"/>
  <c r="I89" i="1"/>
  <c r="I87" i="1"/>
  <c r="I85" i="1"/>
  <c r="I83" i="1"/>
  <c r="I81" i="1"/>
  <c r="I79" i="1"/>
  <c r="K79" i="1" s="1"/>
  <c r="M79" i="1" s="1"/>
  <c r="O79" i="1" s="1"/>
  <c r="I77" i="1"/>
  <c r="I75" i="1"/>
  <c r="I73" i="1"/>
  <c r="I71" i="1"/>
  <c r="K71" i="1" s="1"/>
  <c r="M71" i="1" s="1"/>
  <c r="O71" i="1" s="1"/>
  <c r="I66" i="1"/>
  <c r="I65" i="1" s="1"/>
  <c r="I63" i="1" s="1"/>
  <c r="I59" i="1"/>
  <c r="I58" i="1" s="1"/>
  <c r="I57" i="1" s="1"/>
  <c r="I54" i="1"/>
  <c r="I51" i="1" s="1"/>
  <c r="I50" i="1" s="1"/>
  <c r="I48" i="1"/>
  <c r="I47" i="1" s="1"/>
  <c r="I45" i="1"/>
  <c r="I42" i="1"/>
  <c r="I41" i="1" s="1"/>
  <c r="I38" i="1"/>
  <c r="I35" i="1"/>
  <c r="I32" i="1"/>
  <c r="I30" i="1"/>
  <c r="I27" i="1"/>
  <c r="I24" i="1"/>
  <c r="I22" i="1"/>
  <c r="I20" i="1"/>
  <c r="I18" i="1"/>
  <c r="I10" i="1"/>
  <c r="I9" i="1" s="1"/>
  <c r="Y26" i="1" l="1"/>
  <c r="Y104" i="1"/>
  <c r="K32" i="1"/>
  <c r="M32" i="1" s="1"/>
  <c r="O32" i="1" s="1"/>
  <c r="K45" i="1"/>
  <c r="M45" i="1" s="1"/>
  <c r="O45" i="1" s="1"/>
  <c r="W26" i="1"/>
  <c r="N168" i="1"/>
  <c r="W104" i="1"/>
  <c r="R26" i="1"/>
  <c r="T61" i="1"/>
  <c r="V61" i="1" s="1"/>
  <c r="R104" i="1"/>
  <c r="W40" i="1"/>
  <c r="Y34" i="1"/>
  <c r="K20" i="1"/>
  <c r="M20" i="1" s="1"/>
  <c r="O20" i="1" s="1"/>
  <c r="T133" i="1"/>
  <c r="V133" i="1" s="1"/>
  <c r="K85" i="1"/>
  <c r="M85" i="1" s="1"/>
  <c r="O85" i="1" s="1"/>
  <c r="W34" i="1"/>
  <c r="X104" i="1"/>
  <c r="S57" i="1"/>
  <c r="I70" i="1"/>
  <c r="R17" i="1"/>
  <c r="R16" i="1" s="1"/>
  <c r="Y17" i="1"/>
  <c r="Y16" i="1" s="1"/>
  <c r="K91" i="1"/>
  <c r="M91" i="1" s="1"/>
  <c r="O91" i="1" s="1"/>
  <c r="K133" i="1"/>
  <c r="M133" i="1" s="1"/>
  <c r="O133" i="1" s="1"/>
  <c r="T131" i="1"/>
  <c r="V131" i="1" s="1"/>
  <c r="I17" i="1"/>
  <c r="I16" i="1" s="1"/>
  <c r="W17" i="1"/>
  <c r="W16" i="1" s="1"/>
  <c r="W70" i="1"/>
  <c r="W69" i="1" s="1"/>
  <c r="T9" i="1"/>
  <c r="V9" i="1" s="1"/>
  <c r="T24" i="1"/>
  <c r="V24" i="1" s="1"/>
  <c r="S34" i="1"/>
  <c r="T66" i="1"/>
  <c r="V66" i="1" s="1"/>
  <c r="T77" i="1"/>
  <c r="V77" i="1" s="1"/>
  <c r="T85" i="1"/>
  <c r="V85" i="1" s="1"/>
  <c r="T135" i="1"/>
  <c r="V135" i="1" s="1"/>
  <c r="T163" i="1"/>
  <c r="V163" i="1" s="1"/>
  <c r="K22" i="1"/>
  <c r="M22" i="1" s="1"/>
  <c r="O22" i="1" s="1"/>
  <c r="K87" i="1"/>
  <c r="M87" i="1" s="1"/>
  <c r="O87" i="1" s="1"/>
  <c r="K147" i="1"/>
  <c r="M147" i="1" s="1"/>
  <c r="O147" i="1" s="1"/>
  <c r="K18" i="1"/>
  <c r="M18" i="1" s="1"/>
  <c r="O18" i="1" s="1"/>
  <c r="R34" i="1"/>
  <c r="R70" i="1"/>
  <c r="R96" i="1"/>
  <c r="T96" i="1" s="1"/>
  <c r="V96" i="1" s="1"/>
  <c r="T18" i="1"/>
  <c r="V18" i="1" s="1"/>
  <c r="T38" i="1"/>
  <c r="V38" i="1" s="1"/>
  <c r="T71" i="1"/>
  <c r="V71" i="1" s="1"/>
  <c r="T79" i="1"/>
  <c r="V79" i="1" s="1"/>
  <c r="T87" i="1"/>
  <c r="V87" i="1" s="1"/>
  <c r="T147" i="1"/>
  <c r="V147" i="1" s="1"/>
  <c r="K24" i="1"/>
  <c r="M24" i="1" s="1"/>
  <c r="O24" i="1" s="1"/>
  <c r="K35" i="1"/>
  <c r="M35" i="1" s="1"/>
  <c r="O35" i="1" s="1"/>
  <c r="K50" i="1"/>
  <c r="M50" i="1" s="1"/>
  <c r="O50" i="1" s="1"/>
  <c r="K81" i="1"/>
  <c r="M81" i="1" s="1"/>
  <c r="O81" i="1" s="1"/>
  <c r="K89" i="1"/>
  <c r="M89" i="1" s="1"/>
  <c r="O89" i="1" s="1"/>
  <c r="K100" i="1"/>
  <c r="M100" i="1" s="1"/>
  <c r="O100" i="1" s="1"/>
  <c r="K131" i="1"/>
  <c r="M131" i="1" s="1"/>
  <c r="O131" i="1" s="1"/>
  <c r="K149" i="1"/>
  <c r="M149" i="1" s="1"/>
  <c r="O149" i="1" s="1"/>
  <c r="K73" i="1"/>
  <c r="M73" i="1" s="1"/>
  <c r="O73" i="1" s="1"/>
  <c r="T161" i="1"/>
  <c r="V161" i="1" s="1"/>
  <c r="X34" i="1"/>
  <c r="T20" i="1"/>
  <c r="V20" i="1" s="1"/>
  <c r="T30" i="1"/>
  <c r="V30" i="1" s="1"/>
  <c r="T73" i="1"/>
  <c r="V73" i="1" s="1"/>
  <c r="T81" i="1"/>
  <c r="V81" i="1" s="1"/>
  <c r="T89" i="1"/>
  <c r="V89" i="1" s="1"/>
  <c r="T100" i="1"/>
  <c r="V100" i="1" s="1"/>
  <c r="T149" i="1"/>
  <c r="V149" i="1" s="1"/>
  <c r="K27" i="1"/>
  <c r="M27" i="1" s="1"/>
  <c r="O27" i="1" s="1"/>
  <c r="J34" i="1"/>
  <c r="K75" i="1"/>
  <c r="M75" i="1" s="1"/>
  <c r="O75" i="1" s="1"/>
  <c r="K83" i="1"/>
  <c r="M83" i="1" s="1"/>
  <c r="O83" i="1" s="1"/>
  <c r="R109" i="1"/>
  <c r="T22" i="1"/>
  <c r="V22" i="1" s="1"/>
  <c r="T32" i="1"/>
  <c r="V32" i="1" s="1"/>
  <c r="T45" i="1"/>
  <c r="V45" i="1" s="1"/>
  <c r="T75" i="1"/>
  <c r="V75" i="1" s="1"/>
  <c r="T83" i="1"/>
  <c r="V83" i="1" s="1"/>
  <c r="T91" i="1"/>
  <c r="V91" i="1" s="1"/>
  <c r="T105" i="1"/>
  <c r="V105" i="1" s="1"/>
  <c r="T157" i="1"/>
  <c r="V157" i="1" s="1"/>
  <c r="K30" i="1"/>
  <c r="M30" i="1" s="1"/>
  <c r="O30" i="1" s="1"/>
  <c r="K66" i="1"/>
  <c r="M66" i="1" s="1"/>
  <c r="O66" i="1" s="1"/>
  <c r="K77" i="1"/>
  <c r="M77" i="1" s="1"/>
  <c r="O77" i="1" s="1"/>
  <c r="K107" i="1"/>
  <c r="M107" i="1" s="1"/>
  <c r="O107" i="1" s="1"/>
  <c r="K135" i="1"/>
  <c r="M135" i="1" s="1"/>
  <c r="O135" i="1" s="1"/>
  <c r="K164" i="1"/>
  <c r="M164" i="1" s="1"/>
  <c r="O164" i="1" s="1"/>
  <c r="W37" i="1"/>
  <c r="X37" i="1" s="1"/>
  <c r="Y37" i="1" s="1"/>
  <c r="V37" i="1"/>
  <c r="Y40" i="1"/>
  <c r="U168" i="1"/>
  <c r="T59" i="1"/>
  <c r="V59" i="1" s="1"/>
  <c r="T47" i="1"/>
  <c r="V47" i="1" s="1"/>
  <c r="T94" i="1"/>
  <c r="V94" i="1" s="1"/>
  <c r="T93" i="1"/>
  <c r="V93" i="1" s="1"/>
  <c r="L168" i="1"/>
  <c r="K48" i="1"/>
  <c r="M48" i="1" s="1"/>
  <c r="O48" i="1" s="1"/>
  <c r="K47" i="1"/>
  <c r="M47" i="1" s="1"/>
  <c r="O47" i="1" s="1"/>
  <c r="K94" i="1"/>
  <c r="M94" i="1" s="1"/>
  <c r="O94" i="1" s="1"/>
  <c r="J104" i="1"/>
  <c r="T164" i="1"/>
  <c r="V164" i="1" s="1"/>
  <c r="S130" i="1"/>
  <c r="X130" i="1"/>
  <c r="X103" i="1" s="1"/>
  <c r="X102" i="1" s="1"/>
  <c r="W130" i="1"/>
  <c r="R130" i="1"/>
  <c r="K120" i="1"/>
  <c r="M120" i="1" s="1"/>
  <c r="O120" i="1" s="1"/>
  <c r="T120" i="1"/>
  <c r="V120" i="1" s="1"/>
  <c r="S104" i="1"/>
  <c r="S65" i="1"/>
  <c r="S63" i="1" s="1"/>
  <c r="T63" i="1" s="1"/>
  <c r="V63" i="1" s="1"/>
  <c r="T54" i="1"/>
  <c r="V54" i="1" s="1"/>
  <c r="T51" i="1"/>
  <c r="V51" i="1" s="1"/>
  <c r="X40" i="1"/>
  <c r="T48" i="1"/>
  <c r="V48" i="1" s="1"/>
  <c r="S40" i="1"/>
  <c r="T41" i="1"/>
  <c r="V41" i="1" s="1"/>
  <c r="T42" i="1"/>
  <c r="V42" i="1" s="1"/>
  <c r="T35" i="1"/>
  <c r="V35" i="1" s="1"/>
  <c r="X26" i="1"/>
  <c r="S26" i="1"/>
  <c r="T26" i="1" s="1"/>
  <c r="V26" i="1" s="1"/>
  <c r="T27" i="1"/>
  <c r="V27" i="1" s="1"/>
  <c r="X17" i="1"/>
  <c r="X16" i="1" s="1"/>
  <c r="S17" i="1"/>
  <c r="T10" i="1"/>
  <c r="V10" i="1" s="1"/>
  <c r="J163" i="1"/>
  <c r="K163" i="1" s="1"/>
  <c r="M163" i="1" s="1"/>
  <c r="O163" i="1" s="1"/>
  <c r="K161" i="1"/>
  <c r="M161" i="1" s="1"/>
  <c r="O161" i="1" s="1"/>
  <c r="K157" i="1"/>
  <c r="M157" i="1" s="1"/>
  <c r="O157" i="1" s="1"/>
  <c r="K158" i="1"/>
  <c r="M158" i="1" s="1"/>
  <c r="O158" i="1" s="1"/>
  <c r="T158" i="1"/>
  <c r="V158" i="1" s="1"/>
  <c r="J130" i="1"/>
  <c r="J109" i="1"/>
  <c r="K109" i="1" s="1"/>
  <c r="M109" i="1" s="1"/>
  <c r="O109" i="1" s="1"/>
  <c r="K105" i="1"/>
  <c r="M105" i="1" s="1"/>
  <c r="O105" i="1" s="1"/>
  <c r="K97" i="1"/>
  <c r="M97" i="1" s="1"/>
  <c r="O97" i="1" s="1"/>
  <c r="J93" i="1"/>
  <c r="K93" i="1" s="1"/>
  <c r="M93" i="1" s="1"/>
  <c r="O93" i="1" s="1"/>
  <c r="X70" i="1"/>
  <c r="X69" i="1" s="1"/>
  <c r="S70" i="1"/>
  <c r="S69" i="1" s="1"/>
  <c r="Y70" i="1"/>
  <c r="J70" i="1"/>
  <c r="J69" i="1" s="1"/>
  <c r="J65" i="1"/>
  <c r="K65" i="1" s="1"/>
  <c r="M65" i="1" s="1"/>
  <c r="O65" i="1" s="1"/>
  <c r="J57" i="1"/>
  <c r="K57" i="1" s="1"/>
  <c r="M57" i="1" s="1"/>
  <c r="O57" i="1" s="1"/>
  <c r="K58" i="1"/>
  <c r="M58" i="1" s="1"/>
  <c r="O58" i="1" s="1"/>
  <c r="R58" i="1"/>
  <c r="K59" i="1"/>
  <c r="M59" i="1" s="1"/>
  <c r="O59" i="1" s="1"/>
  <c r="K54" i="1"/>
  <c r="M54" i="1" s="1"/>
  <c r="O54" i="1" s="1"/>
  <c r="K51" i="1"/>
  <c r="M51" i="1" s="1"/>
  <c r="O51" i="1" s="1"/>
  <c r="K41" i="1"/>
  <c r="M41" i="1" s="1"/>
  <c r="O41" i="1" s="1"/>
  <c r="J40" i="1"/>
  <c r="K42" i="1"/>
  <c r="M42" i="1" s="1"/>
  <c r="O42" i="1" s="1"/>
  <c r="K38" i="1"/>
  <c r="M38" i="1" s="1"/>
  <c r="O38" i="1" s="1"/>
  <c r="J26" i="1"/>
  <c r="J17" i="1"/>
  <c r="J16" i="1" s="1"/>
  <c r="Y130" i="1"/>
  <c r="Y69" i="1"/>
  <c r="K9" i="1"/>
  <c r="M9" i="1" s="1"/>
  <c r="O9" i="1" s="1"/>
  <c r="K10" i="1"/>
  <c r="M10" i="1" s="1"/>
  <c r="O10" i="1" s="1"/>
  <c r="R40" i="1"/>
  <c r="I104" i="1"/>
  <c r="I34" i="1"/>
  <c r="I130" i="1"/>
  <c r="I26" i="1"/>
  <c r="I40" i="1"/>
  <c r="I69" i="1"/>
  <c r="W103" i="1" l="1"/>
  <c r="W102" i="1" s="1"/>
  <c r="Y103" i="1"/>
  <c r="Y102" i="1" s="1"/>
  <c r="K16" i="1"/>
  <c r="M16" i="1" s="1"/>
  <c r="O16" i="1" s="1"/>
  <c r="R69" i="1"/>
  <c r="R103" i="1"/>
  <c r="K104" i="1"/>
  <c r="M104" i="1" s="1"/>
  <c r="O104" i="1" s="1"/>
  <c r="T109" i="1"/>
  <c r="V109" i="1" s="1"/>
  <c r="W8" i="1"/>
  <c r="T130" i="1"/>
  <c r="V130" i="1" s="1"/>
  <c r="X8" i="1"/>
  <c r="I103" i="1"/>
  <c r="I102" i="1" s="1"/>
  <c r="T65" i="1"/>
  <c r="V65" i="1" s="1"/>
  <c r="K34" i="1"/>
  <c r="M34" i="1" s="1"/>
  <c r="O34" i="1" s="1"/>
  <c r="T34" i="1"/>
  <c r="V34" i="1" s="1"/>
  <c r="T40" i="1"/>
  <c r="V40" i="1" s="1"/>
  <c r="K40" i="1"/>
  <c r="M40" i="1" s="1"/>
  <c r="O40" i="1" s="1"/>
  <c r="J63" i="1"/>
  <c r="K63" i="1" s="1"/>
  <c r="M63" i="1" s="1"/>
  <c r="O63" i="1" s="1"/>
  <c r="K69" i="1"/>
  <c r="M69" i="1" s="1"/>
  <c r="O69" i="1" s="1"/>
  <c r="S103" i="1"/>
  <c r="S102" i="1" s="1"/>
  <c r="T104" i="1"/>
  <c r="V104" i="1" s="1"/>
  <c r="T70" i="1"/>
  <c r="V70" i="1" s="1"/>
  <c r="K26" i="1"/>
  <c r="M26" i="1" s="1"/>
  <c r="O26" i="1" s="1"/>
  <c r="S16" i="1"/>
  <c r="T16" i="1" s="1"/>
  <c r="V16" i="1" s="1"/>
  <c r="T17" i="1"/>
  <c r="V17" i="1" s="1"/>
  <c r="R102" i="1"/>
  <c r="K130" i="1"/>
  <c r="M130" i="1" s="1"/>
  <c r="O130" i="1" s="1"/>
  <c r="X168" i="1"/>
  <c r="J103" i="1"/>
  <c r="J102" i="1" s="1"/>
  <c r="T69" i="1"/>
  <c r="V69" i="1" s="1"/>
  <c r="K70" i="1"/>
  <c r="M70" i="1" s="1"/>
  <c r="O70" i="1" s="1"/>
  <c r="R57" i="1"/>
  <c r="T57" i="1" s="1"/>
  <c r="V57" i="1" s="1"/>
  <c r="T58" i="1"/>
  <c r="V58" i="1" s="1"/>
  <c r="W168" i="1"/>
  <c r="K17" i="1"/>
  <c r="M17" i="1" s="1"/>
  <c r="O17" i="1" s="1"/>
  <c r="I8" i="1"/>
  <c r="Y8" i="1" l="1"/>
  <c r="Y168" i="1" s="1"/>
  <c r="K102" i="1"/>
  <c r="M102" i="1" s="1"/>
  <c r="O102" i="1" s="1"/>
  <c r="J8" i="1"/>
  <c r="J168" i="1" s="1"/>
  <c r="S8" i="1"/>
  <c r="S168" i="1" s="1"/>
  <c r="T103" i="1"/>
  <c r="V103" i="1" s="1"/>
  <c r="T102" i="1"/>
  <c r="V102" i="1" s="1"/>
  <c r="K103" i="1"/>
  <c r="M103" i="1" s="1"/>
  <c r="O103" i="1" s="1"/>
  <c r="R8" i="1"/>
  <c r="I168" i="1"/>
  <c r="K8" i="1" l="1"/>
  <c r="M8" i="1" s="1"/>
  <c r="O8" i="1" s="1"/>
  <c r="K168" i="1"/>
  <c r="M168" i="1" s="1"/>
  <c r="O168" i="1" s="1"/>
  <c r="R168" i="1"/>
  <c r="T168" i="1" s="1"/>
  <c r="V168" i="1" s="1"/>
  <c r="T8" i="1"/>
  <c r="V8" i="1" s="1"/>
</calcChain>
</file>

<file path=xl/sharedStrings.xml><?xml version="1.0" encoding="utf-8"?>
<sst xmlns="http://schemas.openxmlformats.org/spreadsheetml/2006/main" count="346" uniqueCount="307">
  <si>
    <t>(в  рублях)</t>
  </si>
  <si>
    <t>Код бюджетной классификации Российской Федерации</t>
  </si>
  <si>
    <t>Наименование доходов</t>
  </si>
  <si>
    <t>Сумма              на 2022 год</t>
  </si>
  <si>
    <t>1</t>
  </si>
  <si>
    <t>2</t>
  </si>
  <si>
    <t>3</t>
  </si>
  <si>
    <t>1 00 00000 00 0000 000</t>
  </si>
  <si>
    <t>НАЛОГОВЫЕ И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</si>
  <si>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</si>
  <si>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</si>
  <si>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</si>
  <si>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</si>
  <si>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</si>
  <si>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</si>
  <si>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</si>
  <si>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</si>
  <si>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</si>
  <si>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</si>
  <si>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</si>
  <si>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</si>
  <si>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1 03 00000 00 0000 000</t>
  </si>
  <si>
    <t>НАЛОГИ НА ТОВАРЫ (РАБОТЫ, УСЛУГИ) РЕАЛИЗУЕМЫЕ НА ТЕРРИТОРИИ РОССИЙСКОЙ ФЕДЕРАЦИИ</t>
  </si>
  <si>
    <t>1 03 02000 01 0000 000</t>
  </si>
  <si>
    <t>Акцизы по подакцизным товаоам (продукции), производимые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</si>
  <si>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</si>
  <si>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</si>
  <si>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</si>
  <si>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</si>
  <si>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</si>
  <si>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</si>
  <si>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</si>
  <si>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</si>
  <si>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</si>
  <si>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</si>
  <si>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</si>
  <si>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</si>
  <si>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</si>
  <si>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</si>
  <si>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</si>
  <si>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</si>
  <si>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</si>
  <si>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</si>
  <si>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</si>
  <si>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</si>
  <si>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</si>
  <si>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</si>
  <si>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</si>
  <si>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1 05 03000 00 0000 110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</si>
  <si>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</si>
  <si>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</si>
  <si>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</si>
  <si>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налогобложения</t>
  </si>
  <si>
    <t>1 05 04020 02 0000 110</t>
  </si>
  <si>
    <t>Налог, взимаемый в связи с применением патентной системы налогобложения,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</si>
  <si>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</si>
  <si>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</si>
  <si>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</si>
  <si>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1 08 03010 01 0000 110</t>
  </si>
  <si>
    <t>Государственная пошлина по делам, рассматриваеммым в судах общей юрисдикции, мировыми судьями (за исключением 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</si>
  <si>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</si>
  <si>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</si>
  <si>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</si>
  <si>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</si>
  <si>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</si>
  <si>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</si>
  <si>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</si>
  <si>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</si>
  <si>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</si>
  <si>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</si>
  <si>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</si>
  <si>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</si>
  <si>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</si>
  <si>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</si>
  <si>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 1 11 05030 00 0000 120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</si>
  <si>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</si>
  <si>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1 11 05035 05 0000 120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</si>
  <si>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</si>
  <si>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>1 11 07000 00 0000 120</t>
  </si>
  <si>
    <t xml:space="preserve">Платежи от государственных и муниципальных унитарных предприятий
</t>
  </si>
  <si>
    <t>1 11 07010 00 0000 120</t>
  </si>
  <si>
    <t xml:space="preserve">Доходы от перечисления части прибыли государственных и муниципальных унитарных предприятий, остающейся после уплаты налогов и обязательных платежей
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</si>
  <si>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</si>
  <si>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</si>
  <si>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1 12 00000 00 0000 000</t>
  </si>
  <si>
    <t>ПЛАТЕЖИ ПРИ ПОЛЬЗОВАНИИ ПРИРОДНЫМИ РЕСУРСАМИ</t>
  </si>
  <si>
    <t>1 12 01000 01 0000 120</t>
  </si>
  <si>
    <t xml:space="preserve">Плата за негативное воздействие на окружающую среду 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</si>
  <si>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</si>
  <si>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</si>
  <si>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</si>
  <si>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выбросы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</si>
  <si>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</si>
  <si>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</si>
  <si>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</si>
  <si>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 xml:space="preserve">Плата за размещение отходов производства </t>
  </si>
  <si>
    <t>1 12 01070 01 0000 120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</si>
  <si>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 </t>
  </si>
  <si>
    <t>1 13 00000 00 0000 000</t>
  </si>
  <si>
    <t xml:space="preserve">ДОХОДЫ ОТ ОКАЗАНИЯ ПЛАТНЫХ УСЛУГ И КОМПЕНСАЦИИ ЗАТРАТ ГОСУДАРСТВА
</t>
  </si>
  <si>
    <t xml:space="preserve">1 13 02000 00 0000 130
</t>
  </si>
  <si>
    <t xml:space="preserve">Доходы от компенсации затрат государства
</t>
  </si>
  <si>
    <t xml:space="preserve">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</si>
  <si>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</si>
  <si>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1 13 02065 05 0000 130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</si>
  <si>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</si>
  <si>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1 13 02990 00 0000 130
</t>
  </si>
  <si>
    <t>Прочие доходы от компенсации затрат государства</t>
  </si>
  <si>
    <t xml:space="preserve">1 13 02995 05 0000 130
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</si>
  <si>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</si>
  <si>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</si>
  <si>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</si>
  <si>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</si>
  <si>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</si>
  <si>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</si>
  <si>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</si>
  <si>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1 14 06010 00 0000 430</t>
  </si>
  <si>
    <t xml:space="preserve">Доходы от продажи земельных участков, государственная собственность на которые не разграничена </t>
  </si>
  <si>
    <t>1 14 06013 05 0000 430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</si>
  <si>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</si>
  <si>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</si>
  <si>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</si>
  <si>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</si>
  <si>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</si>
  <si>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</si>
  <si>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</si>
  <si>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</si>
  <si>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</si>
  <si>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</si>
  <si>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</si>
  <si>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</si>
  <si>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</si>
  <si>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</si>
  <si>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</si>
  <si>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</si>
  <si>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</si>
  <si>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</si>
  <si>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собственности,налагаемые мировыми судьями, комиссиями по делам несовершеннолетних и защите их прав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</si>
  <si>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</si>
  <si>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</si>
  <si>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</si>
  <si>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</si>
  <si>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</si>
  <si>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</si>
  <si>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</si>
  <si>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</si>
  <si>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</si>
  <si>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</si>
  <si>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</si>
  <si>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бумаг,налагаемые мировыми судьями, комиссиями по делам несовершеннолетних и защите их прав</t>
  </si>
  <si>
    <t>1 16 01170 01 0000 140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</si>
  <si>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 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</si>
  <si>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</si>
  <si>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 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</si>
  <si>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</si>
  <si>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</si>
  <si>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</si>
  <si>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 против порядка управления,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</si>
  <si>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</si>
  <si>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</si>
  <si>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</si>
  <si>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поягающие на общественный порядок и общественную безопасность,налагаемые мировыми судьями, комиссиями по делам несовершеннолетних и защите их прав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</si>
  <si>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</si>
  <si>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спитра, алкогольной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</si>
  <si>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спитра, алкогольной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</si>
  <si>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1 16 07000 01 0000 140</t>
  </si>
  <si>
    <t>Штрафы, неустойки, пени,уплаченные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Россйской Федерации</t>
  </si>
  <si>
    <t>1 16 07090 00 0000 140</t>
  </si>
  <si>
    <t>Иные штрафы, неустойки, пени,уплаченные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</si>
  <si>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1 16 07090 05 0000 140</t>
  </si>
  <si>
    <t>Иные штрафы, неустойки, пени,уплаченные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</si>
  <si>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1 16 10000 00 0000 140</t>
  </si>
  <si>
    <t>Платежи в целях возмещения причиненного ущерба (убытков)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</si>
  <si>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</si>
  <si>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</si>
  <si>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</si>
  <si>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</si>
  <si>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</si>
  <si>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</si>
  <si>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</si>
  <si>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 в целях возмещения вреда</t>
  </si>
  <si>
    <t>1 16 11050 01 0000 140</t>
  </si>
  <si>
    <t>Платежи по искам о возмещении вреда,причиненного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</si>
  <si>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</si>
  <si>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</si>
  <si>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</si>
  <si>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</si>
  <si>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</si>
  <si>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</si>
  <si>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</si>
  <si>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 бюджетной обеспеченности</t>
  </si>
  <si>
    <t>2 02 15001 05 0000 150</t>
  </si>
  <si>
    <t>Дотации бюджетам муниципальных районов на выравнивание  бюджетной обеспеченности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</si>
  <si>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</si>
  <si>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</si>
  <si>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</si>
  <si>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</si>
  <si>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</si>
  <si>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</si>
  <si>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</si>
  <si>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</si>
  <si>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2 02 25467 05 0000 150</t>
  </si>
  <si>
    <r>
      <t>Субсидии бюджетам муниципальных районов на обеспечение развития материально-технической базы домов культуры в населенных пунктах с числом жителей до 50 тысяч человек  в рамках государственной программы"Развитие культуры и туризма в Брянской области</t>
    </r>
    <r>
      <rPr>
        <b/>
        <sz val="10"/>
        <rFont val="Times New Roman"/>
        <family val="1"/>
        <charset val="204"/>
      </rPr>
      <t>"</t>
    </r>
  </si>
  <si>
    <t>2 02 25497 05 0000 150</t>
  </si>
  <si>
    <t>Субсидии бюджетам муниципальных районов на реализацию мероприятий по обеспечению жильем  молодых семей в рамках подпрограммы "Обеспечение жильем молодых семей в Брянской области"и государственной программы "Социальная и демографическая политика Брянской области"</t>
  </si>
  <si>
    <t>2 02 25519 05 0000 150</t>
  </si>
  <si>
    <r>
      <t>Субсидии бюджетам муниципальных районов на государственную поддержку  отрасли культура  для муниципальных учреждений культуры в рамках регионального проекта"Культурная среда (Брянская область)" государственной программы"Развитие культуры и туризма в Брянской области</t>
    </r>
    <r>
      <rPr>
        <b/>
        <sz val="10"/>
        <rFont val="Times New Roman"/>
        <family val="1"/>
        <charset val="204"/>
      </rPr>
      <t>"</t>
    </r>
  </si>
  <si>
    <t>2 02 29999 05 0000 150</t>
  </si>
  <si>
    <t>Прочие субсидии</t>
  </si>
  <si>
    <t>Субсидии бюджетам муниципальных районов  на реализацию мероприятий по проведению оздоровительной кампании детей в рамках государственной программы "Развитие образования и науки Брянской области"</t>
  </si>
  <si>
    <t xml:space="preserve">Субсидии бюджетам муниципальных районов на капитальный ремонт кровель муниципальных образовательных организаций в рамках государственной программы "Развитие образования и науки Брянской области" </t>
  </si>
  <si>
    <t>Субсидии бюджетам муниципальных районов  на создание цифровой образовательной среды в общеобразовательных организациях и профессиональных образовательных организациях Брянской области в рамках государственной программы "Развитие образования и науки Брянской области"</t>
  </si>
  <si>
    <t>Субсидии бюджетам муниципальных районов  на  приведение в соответствии с брендбуком "Точка роста" помещений муниципальных общеобразовательных организаций   в рамках государственной программы "Развитие образования и науки Брянской области"</t>
  </si>
  <si>
    <t>Субсидия бюджетам муниципальных районов на замену оконных блоков муниципальных образовательных организаций Брянской области в рамках государственной программы "Развитие образования и науки Брянской области"</t>
  </si>
  <si>
    <t>2 02 30000 00 0000 150</t>
  </si>
  <si>
    <t>Субвенции бюджетам бюджетной системы Российской Федерации</t>
  </si>
  <si>
    <t>2 02 35120 00 0000 150</t>
  </si>
  <si>
    <t>Субвенция  бюджетам  на осуществление переданных государственных полномочий Российской Федерации по составлению (изменение) списков  кандидатов  в  присяжные  заседатели  федеральных  судов  общей юридикции  в  Российской  Федерации</t>
  </si>
  <si>
    <t>Субвенция  бюджетам  муниципальных  образований  на осуществление переданных государственных полномочий Российской Федерации по составлению (изменение) списков  кандидатов  в  присяжные  заседатели  федеральных  судов  общей юридикции  в  Российской  Федерации</t>
  </si>
  <si>
    <t>2 02 35260 00 0000 150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</si>
  <si>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</si>
  <si>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2 02 35260 05 0000 150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</si>
  <si>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</si>
  <si>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</si>
  <si>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</si>
  <si>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</si>
  <si>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предоставление мер социальной поддержки  работникам  образовательных  организаций, работающим  в   сельских  населенных  пунктах и поселках  городского  типа  на  территории      Брянской  области</t>
  </si>
  <si>
    <t>2 02 03024 05 0000 151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</si>
  <si>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</si>
  <si>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 на  предоставление  мер социальной поддержки по оплате жилья и коммунальных услуг отдельным категориям граждан, работающих в учреждениях культуры,находящихся  в сельской  местности  или поселках городского типа на территории Брянской области</t>
  </si>
  <si>
    <t>Субвенции бюджетам муниципальных образований на осуществление отдельных государственных полномочий Брянской области в сфере деятельности   по профилактике  безнадзорности  и правонарушений  несовершеннолетних , организации деятельности административных комиссий и определения перечня  должностных  лиц  органов  местного  самоуправления ,уполномоченных составлять  протоколы  об административных  правонарушениях</t>
  </si>
  <si>
    <t>2 02 30024 05 0000 151</t>
  </si>
  <si>
    <t>Субвенции бюджетам муниципальных районов для осуществления  отдельных  государственных полномочий Брянской области по организации  и осуществлению  деятельности по  опеке и попечительству</t>
  </si>
  <si>
    <t>Субвенции бюджетам муниципальных районов на осуществление  отдельных  государственных полномочий Брянской области в области охраны труда и уведомительной  регистрации  территориальных  соглашений  и  коллективных  договоров</t>
  </si>
  <si>
    <t>Субвенция бюджетам муниципальных районов на обеспечение сохранности  жилых  помещений, закрепленных  за  детьми -сиротами  и детьми, оставшимися без попечения родителей</t>
  </si>
  <si>
    <t>Субвенции бюджетам муниципальных районов на организацию и осуществление деятельности по опеке и попечтельству</t>
  </si>
  <si>
    <t>Субвенции бюджетам муниципальных районов на  осуществление  отдельных  государственных  полномочий  Брянской  области  по  организации  проведения   на  территории  Брянской  области  мероприятий  по  предупреждению и  ликвидации  болезней  животных, их  лечению,защите  населения  от  болезней  общих  для  человека  и  животных, в части  оборудования  и  содержания   скотомогильников (биотермических  ям ) и по организации мероприятий при осуществлении деятельности по обращению с животными без владельцев</t>
  </si>
  <si>
    <t>Субвенции бюджетам  муниципальных  районов  на  финансовое  обеспечение  получения  дошкольного  образования  в  образовательных  организациях</t>
  </si>
  <si>
    <t>Субвенция  бюджетам  муниципальных  районов  на  финансовое  обеспечение  деятельности  муниципальных  общеобразовательных  организаий, имеющих  государственную  аккредитацию  негосударственных  общеобразовательных  организаций  в части  реализации  ими  государственного  стандарта  общего  образования</t>
  </si>
  <si>
    <t>2 02 30029 00 0000 150</t>
  </si>
  <si>
    <t>Субвенции бюджетам на выплату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</si>
  <si>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2 02 30029 05 0000 150</t>
  </si>
  <si>
    <t>Субвенции бюджетам муниципальных районов на выплату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</si>
  <si>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2 02 35082 00 0000 150</t>
  </si>
  <si>
    <t>Субвенции бюджетам 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</si>
  <si>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</si>
  <si>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</si>
  <si>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2 02 35469 00 0000 150</t>
  </si>
  <si>
    <t>Субвенции бюджетам на осуществление отдельных государственных полномочий Российской Федерации по подготовке и проведению Всероссийской переписи населения</t>
  </si>
  <si>
    <t>2 02 35469 05 0000 150</t>
  </si>
  <si>
    <t>Субвенции бюджетам муниципальных районов на осуществление отдельных государственных полномочий Российской Федерации по подготовке и проведению Всероссийской переписи населения</t>
  </si>
  <si>
    <t>202 03999  00 0000 151</t>
  </si>
  <si>
    <t>Прочие  субвенции</t>
  </si>
  <si>
    <t>202 03999 05 0000 151</t>
  </si>
  <si>
    <t>Прочие  субвенции  бюджетам муниципальных  районов</t>
  </si>
  <si>
    <t>Субвенции бюджетам  муниципальных  районов  на  финансове  обеспечение  получения  дошкольного  образования  в  дошкольных  образовательных  организациях</t>
  </si>
  <si>
    <t>2 02 03999 05 0000 151</t>
  </si>
  <si>
    <t>Субвенция  бюджетам  муниципальных  районов  на  финансовое  обеспечение  деятельности  муниципальных  общеобразовательных  организаий,имеющих  государственную  аккредитацию  негосударственных  общеобразовательных  организаций  в части  реализации  ими  государственного  стандарта  общего  образования</t>
  </si>
  <si>
    <t>БЕЗВОЗМЕЗДНЫЕ ПОСТУПЛЕНИЯ В БЮДЖЕТЫ ПОСЕЛЕНИЙ</t>
  </si>
  <si>
    <t>Субвенции бюджетам муниципальных районов на выравнивание бюджетной обеспеченности поселений</t>
  </si>
  <si>
    <t>2 02 35118 00 0000 150</t>
  </si>
  <si>
    <t>Субвенции бюджетам на осуществление отдельных государственных полномочий  Российской Федерации по первичному воинскому учету на территориях, где отсутствуют военные комиссариаты</t>
  </si>
  <si>
    <t>2 02 35118 05 0000 150</t>
  </si>
  <si>
    <t>Субвенции бюджетам муниципальных районов на осуществление отдельных государственных полномочий  Российской Федерации по первичному воинскому учету на территориях, где отсутствуют военные комиссариаты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</si>
  <si>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</si>
  <si>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</si>
  <si>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</si>
  <si>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</si>
  <si>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</si>
  <si>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</si>
  <si>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</si>
  <si>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Приложение1 к пояснительной записке</t>
  </si>
  <si>
    <t>Изменения на 2022 год (+/-)</t>
  </si>
  <si>
    <t>Изменения на 2023 год (+/-)</t>
  </si>
  <si>
    <t>Сумма на 2022 год с учетом изменений</t>
  </si>
  <si>
    <t>Сумма на 2023 год с учетом изменений</t>
  </si>
  <si>
    <t>2 02 20216 05 0000 150</t>
  </si>
  <si>
    <t>1 01 02080 01 0000 110</t>
  </si>
  <si>
    <t>Налог на доходы физических лиц 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инстранной компании, в том числе фиксированной прибыли контролируемой иностранной  компании)</t>
  </si>
  <si>
    <t>1 16 01180 01 0000 140</t>
  </si>
  <si>
    <t>1 16 01183 01 0000 140</t>
  </si>
  <si>
    <t>Анализ изменения  доходов бюджета Погарского муниципального района Брянской области  на 2022-2024 годы</t>
  </si>
  <si>
    <t xml:space="preserve">Государственная пошлина по делам, рассматриваеммым в судах общей юрисдикции, мировыми судьями 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</si>
  <si>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      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</si>
  <si>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       </t>
  </si>
  <si>
    <t>1 16 01333 01 0000 140</t>
  </si>
  <si>
    <t>2 02 202077 05 0000 151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</si>
  <si>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</si>
  <si>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</si>
  <si>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2 02 25590 05 0000 150</t>
  </si>
  <si>
    <t>Субсидии бюджетам муниципальных районов  на техническое оснащение муниципальных музеев</t>
  </si>
  <si>
    <t>Распределение субсидий бюджетам муниципальных образований на подготовку объектов жилищно-коммунального хозяйства к зиме в рамках государственной программы "Развитие топливно-энергетического комплекса и жилищно-коммунального хозяйства Брянской области"</t>
  </si>
  <si>
    <t>ВСЕГО ДОХОДОВ</t>
  </si>
  <si>
    <t>Сумма              на 2023 год</t>
  </si>
  <si>
    <t>Сумма              на 2024 год</t>
  </si>
  <si>
    <t>Изменения на 2024 год (+/-)</t>
  </si>
  <si>
    <t>Сумма на 2024 год с учетом изменений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</si>
  <si>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</si>
  <si>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</si>
  <si>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 xml:space="preserve">Сумма на 2022 год </t>
  </si>
  <si>
    <t>Сумма на 2023 год</t>
  </si>
  <si>
    <t>Субсидия бюджетам муниципальных районов (городских округов) в рамках государственной программы "Развитие культуры и туризма в Брянской области"</t>
  </si>
  <si>
    <t>Субсидия бюджетам муниципальных районов на модернизацию школьных столовых</t>
  </si>
  <si>
    <t>Субсидия на развитие материально-технической базы муниципальных образовательных организаций в сфере физической культуры и спорта</t>
  </si>
  <si>
    <t xml:space="preserve">Прочие межбюджетные трансферты, передаваемые бюджетам муниципальных районов </t>
  </si>
  <si>
    <t>2 02 49999 05 0000 150</t>
  </si>
  <si>
    <t>2 02 40000 00 0000 150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</si>
</sst>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</font>
    <font>
      <b/>
      <sz val="9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76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0" xfId="0" applyFont="1" applyFill="1" applyBorder="1"/>
    <xf numFmtId="0" fontId="2" fillId="2" borderId="0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2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1" fillId="0" borderId="1" xfId="1" applyNumberFormat="1" applyFont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top" wrapText="1"/>
    </xf>
    <xf numFmtId="49" fontId="8" fillId="0" borderId="1" xfId="1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/>
    </xf>
    <xf numFmtId="49" fontId="8" fillId="0" borderId="1" xfId="1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1" fillId="0" borderId="1" xfId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left" vertical="center" shrinkToFit="1"/>
    </xf>
    <xf numFmtId="0" fontId="1" fillId="0" borderId="1" xfId="0" applyFont="1" applyBorder="1" applyAlignment="1">
      <alignment horizontal="center" vertical="top" shrinkToFi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1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1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3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1" fillId="0" borderId="1" xfId="0" applyNumberFormat="1" applyFont="1" applyBorder="1" applyAlignment="1">
      <alignment horizontal="right" shrinkToFit="1"/>
    </xf>
    <xf numFmtId="4" fontId="2" fillId="0" borderId="1" xfId="0" applyNumberFormat="1" applyFont="1" applyBorder="1" applyAlignment="1">
      <alignment horizontal="right" shrinkToFit="1"/>
    </xf>
    <xf numFmtId="4" fontId="2" fillId="0" borderId="1" xfId="0" applyNumberFormat="1" applyFont="1" applyBorder="1" applyAlignment="1" applyProtection="1">
      <alignment horizontal="right" shrinkToFit="1"/>
      <protection locked="0"/>
    </xf>
    <xf numFmtId="4" fontId="1" fillId="0" borderId="1" xfId="0" applyNumberFormat="1" applyFont="1" applyBorder="1" applyAlignment="1" applyProtection="1">
      <alignment horizontal="right" shrinkToFit="1"/>
      <protection locked="0"/>
    </xf>
    <xf numFmtId="4" fontId="2" fillId="0" borderId="1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 wrapText="1"/>
    </xf>
    <xf numFmtId="4" fontId="2" fillId="0" borderId="2" xfId="0" applyNumberFormat="1" applyFont="1" applyBorder="1" applyAlignment="1" applyProtection="1">
      <alignment horizontal="right" shrinkToFit="1"/>
      <protection locked="0"/>
    </xf>
    <xf numFmtId="0" fontId="2" fillId="0" borderId="1" xfId="1" applyFont="1" applyBorder="1" applyAlignment="1">
      <alignment horizontal="justify" vertical="center" wrapText="1"/>
    </xf>
    <xf numFmtId="4" fontId="2" fillId="0" borderId="0" xfId="0" applyNumberFormat="1" applyFont="1"/>
    <xf numFmtId="4" fontId="8" fillId="0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3">
    <cellStyle name="Обычный" xfId="0" builtinId="0"/>
    <cellStyle name="Обычный 2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71"/>
  <sheetViews>
    <sheetView showGridLines="0" showZeros="0" tabSelected="1" topLeftCell="G163" zoomScale="90" zoomScaleNormal="90" zoomScaleSheetLayoutView="75" workbookViewId="0">
      <selection activeCell="P109" sqref="P109"/>
    </sheetView>
  </sheetViews>
  <sheetFormatPr defaultRowHeight="12.75" x14ac:dyDescent="0.2"/>
  <cols>
    <col min="1" max="6" width="0" style="1" hidden="1" customWidth="1"/>
    <col min="7" max="7" width="26.140625" style="1" customWidth="1"/>
    <col min="8" max="8" width="55.42578125" style="1" customWidth="1"/>
    <col min="9" max="9" width="16.5703125" style="1" hidden="1" customWidth="1"/>
    <col min="10" max="10" width="16.28515625" style="1" hidden="1" customWidth="1"/>
    <col min="11" max="14" width="16" style="1" hidden="1" customWidth="1"/>
    <col min="15" max="18" width="16" style="1" customWidth="1"/>
    <col min="19" max="19" width="12.85546875" style="1" customWidth="1"/>
    <col min="20" max="22" width="15.42578125" style="1" customWidth="1"/>
    <col min="23" max="23" width="16.85546875" style="1" customWidth="1"/>
    <col min="24" max="24" width="13.42578125" style="1" customWidth="1"/>
    <col min="25" max="25" width="17.5703125" style="1" customWidth="1"/>
    <col min="26" max="26" width="18.28515625" style="1" customWidth="1"/>
    <col min="27" max="268" width="9.140625" style="1"/>
    <col min="269" max="274" width="0" style="1" hidden="1" customWidth="1"/>
    <col min="275" max="275" width="26.140625" style="1" customWidth="1"/>
    <col min="276" max="276" width="55.85546875" style="1" customWidth="1"/>
    <col min="277" max="279" width="13.7109375" style="1" customWidth="1"/>
    <col min="280" max="280" width="13" style="1" bestFit="1" customWidth="1"/>
    <col min="281" max="281" width="15.28515625" style="1" customWidth="1"/>
    <col min="282" max="282" width="18.28515625" style="1" customWidth="1"/>
    <col min="283" max="524" width="9.140625" style="1"/>
    <col min="525" max="530" width="0" style="1" hidden="1" customWidth="1"/>
    <col min="531" max="531" width="26.140625" style="1" customWidth="1"/>
    <col min="532" max="532" width="55.85546875" style="1" customWidth="1"/>
    <col min="533" max="535" width="13.7109375" style="1" customWidth="1"/>
    <col min="536" max="536" width="13" style="1" bestFit="1" customWidth="1"/>
    <col min="537" max="537" width="15.28515625" style="1" customWidth="1"/>
    <col min="538" max="538" width="18.28515625" style="1" customWidth="1"/>
    <col min="539" max="780" width="9.140625" style="1"/>
    <col min="781" max="786" width="0" style="1" hidden="1" customWidth="1"/>
    <col min="787" max="787" width="26.140625" style="1" customWidth="1"/>
    <col min="788" max="788" width="55.85546875" style="1" customWidth="1"/>
    <col min="789" max="791" width="13.7109375" style="1" customWidth="1"/>
    <col min="792" max="792" width="13" style="1" bestFit="1" customWidth="1"/>
    <col min="793" max="793" width="15.28515625" style="1" customWidth="1"/>
    <col min="794" max="794" width="18.28515625" style="1" customWidth="1"/>
    <col min="795" max="1036" width="9.140625" style="1"/>
    <col min="1037" max="1042" width="0" style="1" hidden="1" customWidth="1"/>
    <col min="1043" max="1043" width="26.140625" style="1" customWidth="1"/>
    <col min="1044" max="1044" width="55.85546875" style="1" customWidth="1"/>
    <col min="1045" max="1047" width="13.7109375" style="1" customWidth="1"/>
    <col min="1048" max="1048" width="13" style="1" bestFit="1" customWidth="1"/>
    <col min="1049" max="1049" width="15.28515625" style="1" customWidth="1"/>
    <col min="1050" max="1050" width="18.28515625" style="1" customWidth="1"/>
    <col min="1051" max="1292" width="9.140625" style="1"/>
    <col min="1293" max="1298" width="0" style="1" hidden="1" customWidth="1"/>
    <col min="1299" max="1299" width="26.140625" style="1" customWidth="1"/>
    <col min="1300" max="1300" width="55.85546875" style="1" customWidth="1"/>
    <col min="1301" max="1303" width="13.7109375" style="1" customWidth="1"/>
    <col min="1304" max="1304" width="13" style="1" bestFit="1" customWidth="1"/>
    <col min="1305" max="1305" width="15.28515625" style="1" customWidth="1"/>
    <col min="1306" max="1306" width="18.28515625" style="1" customWidth="1"/>
    <col min="1307" max="1548" width="9.140625" style="1"/>
    <col min="1549" max="1554" width="0" style="1" hidden="1" customWidth="1"/>
    <col min="1555" max="1555" width="26.140625" style="1" customWidth="1"/>
    <col min="1556" max="1556" width="55.85546875" style="1" customWidth="1"/>
    <col min="1557" max="1559" width="13.7109375" style="1" customWidth="1"/>
    <col min="1560" max="1560" width="13" style="1" bestFit="1" customWidth="1"/>
    <col min="1561" max="1561" width="15.28515625" style="1" customWidth="1"/>
    <col min="1562" max="1562" width="18.28515625" style="1" customWidth="1"/>
    <col min="1563" max="1804" width="9.140625" style="1"/>
    <col min="1805" max="1810" width="0" style="1" hidden="1" customWidth="1"/>
    <col min="1811" max="1811" width="26.140625" style="1" customWidth="1"/>
    <col min="1812" max="1812" width="55.85546875" style="1" customWidth="1"/>
    <col min="1813" max="1815" width="13.7109375" style="1" customWidth="1"/>
    <col min="1816" max="1816" width="13" style="1" bestFit="1" customWidth="1"/>
    <col min="1817" max="1817" width="15.28515625" style="1" customWidth="1"/>
    <col min="1818" max="1818" width="18.28515625" style="1" customWidth="1"/>
    <col min="1819" max="2060" width="9.140625" style="1"/>
    <col min="2061" max="2066" width="0" style="1" hidden="1" customWidth="1"/>
    <col min="2067" max="2067" width="26.140625" style="1" customWidth="1"/>
    <col min="2068" max="2068" width="55.85546875" style="1" customWidth="1"/>
    <col min="2069" max="2071" width="13.7109375" style="1" customWidth="1"/>
    <col min="2072" max="2072" width="13" style="1" bestFit="1" customWidth="1"/>
    <col min="2073" max="2073" width="15.28515625" style="1" customWidth="1"/>
    <col min="2074" max="2074" width="18.28515625" style="1" customWidth="1"/>
    <col min="2075" max="2316" width="9.140625" style="1"/>
    <col min="2317" max="2322" width="0" style="1" hidden="1" customWidth="1"/>
    <col min="2323" max="2323" width="26.140625" style="1" customWidth="1"/>
    <col min="2324" max="2324" width="55.85546875" style="1" customWidth="1"/>
    <col min="2325" max="2327" width="13.7109375" style="1" customWidth="1"/>
    <col min="2328" max="2328" width="13" style="1" bestFit="1" customWidth="1"/>
    <col min="2329" max="2329" width="15.28515625" style="1" customWidth="1"/>
    <col min="2330" max="2330" width="18.28515625" style="1" customWidth="1"/>
    <col min="2331" max="2572" width="9.140625" style="1"/>
    <col min="2573" max="2578" width="0" style="1" hidden="1" customWidth="1"/>
    <col min="2579" max="2579" width="26.140625" style="1" customWidth="1"/>
    <col min="2580" max="2580" width="55.85546875" style="1" customWidth="1"/>
    <col min="2581" max="2583" width="13.7109375" style="1" customWidth="1"/>
    <col min="2584" max="2584" width="13" style="1" bestFit="1" customWidth="1"/>
    <col min="2585" max="2585" width="15.28515625" style="1" customWidth="1"/>
    <col min="2586" max="2586" width="18.28515625" style="1" customWidth="1"/>
    <col min="2587" max="2828" width="9.140625" style="1"/>
    <col min="2829" max="2834" width="0" style="1" hidden="1" customWidth="1"/>
    <col min="2835" max="2835" width="26.140625" style="1" customWidth="1"/>
    <col min="2836" max="2836" width="55.85546875" style="1" customWidth="1"/>
    <col min="2837" max="2839" width="13.7109375" style="1" customWidth="1"/>
    <col min="2840" max="2840" width="13" style="1" bestFit="1" customWidth="1"/>
    <col min="2841" max="2841" width="15.28515625" style="1" customWidth="1"/>
    <col min="2842" max="2842" width="18.28515625" style="1" customWidth="1"/>
    <col min="2843" max="3084" width="9.140625" style="1"/>
    <col min="3085" max="3090" width="0" style="1" hidden="1" customWidth="1"/>
    <col min="3091" max="3091" width="26.140625" style="1" customWidth="1"/>
    <col min="3092" max="3092" width="55.85546875" style="1" customWidth="1"/>
    <col min="3093" max="3095" width="13.7109375" style="1" customWidth="1"/>
    <col min="3096" max="3096" width="13" style="1" bestFit="1" customWidth="1"/>
    <col min="3097" max="3097" width="15.28515625" style="1" customWidth="1"/>
    <col min="3098" max="3098" width="18.28515625" style="1" customWidth="1"/>
    <col min="3099" max="3340" width="9.140625" style="1"/>
    <col min="3341" max="3346" width="0" style="1" hidden="1" customWidth="1"/>
    <col min="3347" max="3347" width="26.140625" style="1" customWidth="1"/>
    <col min="3348" max="3348" width="55.85546875" style="1" customWidth="1"/>
    <col min="3349" max="3351" width="13.7109375" style="1" customWidth="1"/>
    <col min="3352" max="3352" width="13" style="1" bestFit="1" customWidth="1"/>
    <col min="3353" max="3353" width="15.28515625" style="1" customWidth="1"/>
    <col min="3354" max="3354" width="18.28515625" style="1" customWidth="1"/>
    <col min="3355" max="3596" width="9.140625" style="1"/>
    <col min="3597" max="3602" width="0" style="1" hidden="1" customWidth="1"/>
    <col min="3603" max="3603" width="26.140625" style="1" customWidth="1"/>
    <col min="3604" max="3604" width="55.85546875" style="1" customWidth="1"/>
    <col min="3605" max="3607" width="13.7109375" style="1" customWidth="1"/>
    <col min="3608" max="3608" width="13" style="1" bestFit="1" customWidth="1"/>
    <col min="3609" max="3609" width="15.28515625" style="1" customWidth="1"/>
    <col min="3610" max="3610" width="18.28515625" style="1" customWidth="1"/>
    <col min="3611" max="3852" width="9.140625" style="1"/>
    <col min="3853" max="3858" width="0" style="1" hidden="1" customWidth="1"/>
    <col min="3859" max="3859" width="26.140625" style="1" customWidth="1"/>
    <col min="3860" max="3860" width="55.85546875" style="1" customWidth="1"/>
    <col min="3861" max="3863" width="13.7109375" style="1" customWidth="1"/>
    <col min="3864" max="3864" width="13" style="1" bestFit="1" customWidth="1"/>
    <col min="3865" max="3865" width="15.28515625" style="1" customWidth="1"/>
    <col min="3866" max="3866" width="18.28515625" style="1" customWidth="1"/>
    <col min="3867" max="4108" width="9.140625" style="1"/>
    <col min="4109" max="4114" width="0" style="1" hidden="1" customWidth="1"/>
    <col min="4115" max="4115" width="26.140625" style="1" customWidth="1"/>
    <col min="4116" max="4116" width="55.85546875" style="1" customWidth="1"/>
    <col min="4117" max="4119" width="13.7109375" style="1" customWidth="1"/>
    <col min="4120" max="4120" width="13" style="1" bestFit="1" customWidth="1"/>
    <col min="4121" max="4121" width="15.28515625" style="1" customWidth="1"/>
    <col min="4122" max="4122" width="18.28515625" style="1" customWidth="1"/>
    <col min="4123" max="4364" width="9.140625" style="1"/>
    <col min="4365" max="4370" width="0" style="1" hidden="1" customWidth="1"/>
    <col min="4371" max="4371" width="26.140625" style="1" customWidth="1"/>
    <col min="4372" max="4372" width="55.85546875" style="1" customWidth="1"/>
    <col min="4373" max="4375" width="13.7109375" style="1" customWidth="1"/>
    <col min="4376" max="4376" width="13" style="1" bestFit="1" customWidth="1"/>
    <col min="4377" max="4377" width="15.28515625" style="1" customWidth="1"/>
    <col min="4378" max="4378" width="18.28515625" style="1" customWidth="1"/>
    <col min="4379" max="4620" width="9.140625" style="1"/>
    <col min="4621" max="4626" width="0" style="1" hidden="1" customWidth="1"/>
    <col min="4627" max="4627" width="26.140625" style="1" customWidth="1"/>
    <col min="4628" max="4628" width="55.85546875" style="1" customWidth="1"/>
    <col min="4629" max="4631" width="13.7109375" style="1" customWidth="1"/>
    <col min="4632" max="4632" width="13" style="1" bestFit="1" customWidth="1"/>
    <col min="4633" max="4633" width="15.28515625" style="1" customWidth="1"/>
    <col min="4634" max="4634" width="18.28515625" style="1" customWidth="1"/>
    <col min="4635" max="4876" width="9.140625" style="1"/>
    <col min="4877" max="4882" width="0" style="1" hidden="1" customWidth="1"/>
    <col min="4883" max="4883" width="26.140625" style="1" customWidth="1"/>
    <col min="4884" max="4884" width="55.85546875" style="1" customWidth="1"/>
    <col min="4885" max="4887" width="13.7109375" style="1" customWidth="1"/>
    <col min="4888" max="4888" width="13" style="1" bestFit="1" customWidth="1"/>
    <col min="4889" max="4889" width="15.28515625" style="1" customWidth="1"/>
    <col min="4890" max="4890" width="18.28515625" style="1" customWidth="1"/>
    <col min="4891" max="5132" width="9.140625" style="1"/>
    <col min="5133" max="5138" width="0" style="1" hidden="1" customWidth="1"/>
    <col min="5139" max="5139" width="26.140625" style="1" customWidth="1"/>
    <col min="5140" max="5140" width="55.85546875" style="1" customWidth="1"/>
    <col min="5141" max="5143" width="13.7109375" style="1" customWidth="1"/>
    <col min="5144" max="5144" width="13" style="1" bestFit="1" customWidth="1"/>
    <col min="5145" max="5145" width="15.28515625" style="1" customWidth="1"/>
    <col min="5146" max="5146" width="18.28515625" style="1" customWidth="1"/>
    <col min="5147" max="5388" width="9.140625" style="1"/>
    <col min="5389" max="5394" width="0" style="1" hidden="1" customWidth="1"/>
    <col min="5395" max="5395" width="26.140625" style="1" customWidth="1"/>
    <col min="5396" max="5396" width="55.85546875" style="1" customWidth="1"/>
    <col min="5397" max="5399" width="13.7109375" style="1" customWidth="1"/>
    <col min="5400" max="5400" width="13" style="1" bestFit="1" customWidth="1"/>
    <col min="5401" max="5401" width="15.28515625" style="1" customWidth="1"/>
    <col min="5402" max="5402" width="18.28515625" style="1" customWidth="1"/>
    <col min="5403" max="5644" width="9.140625" style="1"/>
    <col min="5645" max="5650" width="0" style="1" hidden="1" customWidth="1"/>
    <col min="5651" max="5651" width="26.140625" style="1" customWidth="1"/>
    <col min="5652" max="5652" width="55.85546875" style="1" customWidth="1"/>
    <col min="5653" max="5655" width="13.7109375" style="1" customWidth="1"/>
    <col min="5656" max="5656" width="13" style="1" bestFit="1" customWidth="1"/>
    <col min="5657" max="5657" width="15.28515625" style="1" customWidth="1"/>
    <col min="5658" max="5658" width="18.28515625" style="1" customWidth="1"/>
    <col min="5659" max="5900" width="9.140625" style="1"/>
    <col min="5901" max="5906" width="0" style="1" hidden="1" customWidth="1"/>
    <col min="5907" max="5907" width="26.140625" style="1" customWidth="1"/>
    <col min="5908" max="5908" width="55.85546875" style="1" customWidth="1"/>
    <col min="5909" max="5911" width="13.7109375" style="1" customWidth="1"/>
    <col min="5912" max="5912" width="13" style="1" bestFit="1" customWidth="1"/>
    <col min="5913" max="5913" width="15.28515625" style="1" customWidth="1"/>
    <col min="5914" max="5914" width="18.28515625" style="1" customWidth="1"/>
    <col min="5915" max="6156" width="9.140625" style="1"/>
    <col min="6157" max="6162" width="0" style="1" hidden="1" customWidth="1"/>
    <col min="6163" max="6163" width="26.140625" style="1" customWidth="1"/>
    <col min="6164" max="6164" width="55.85546875" style="1" customWidth="1"/>
    <col min="6165" max="6167" width="13.7109375" style="1" customWidth="1"/>
    <col min="6168" max="6168" width="13" style="1" bestFit="1" customWidth="1"/>
    <col min="6169" max="6169" width="15.28515625" style="1" customWidth="1"/>
    <col min="6170" max="6170" width="18.28515625" style="1" customWidth="1"/>
    <col min="6171" max="6412" width="9.140625" style="1"/>
    <col min="6413" max="6418" width="0" style="1" hidden="1" customWidth="1"/>
    <col min="6419" max="6419" width="26.140625" style="1" customWidth="1"/>
    <col min="6420" max="6420" width="55.85546875" style="1" customWidth="1"/>
    <col min="6421" max="6423" width="13.7109375" style="1" customWidth="1"/>
    <col min="6424" max="6424" width="13" style="1" bestFit="1" customWidth="1"/>
    <col min="6425" max="6425" width="15.28515625" style="1" customWidth="1"/>
    <col min="6426" max="6426" width="18.28515625" style="1" customWidth="1"/>
    <col min="6427" max="6668" width="9.140625" style="1"/>
    <col min="6669" max="6674" width="0" style="1" hidden="1" customWidth="1"/>
    <col min="6675" max="6675" width="26.140625" style="1" customWidth="1"/>
    <col min="6676" max="6676" width="55.85546875" style="1" customWidth="1"/>
    <col min="6677" max="6679" width="13.7109375" style="1" customWidth="1"/>
    <col min="6680" max="6680" width="13" style="1" bestFit="1" customWidth="1"/>
    <col min="6681" max="6681" width="15.28515625" style="1" customWidth="1"/>
    <col min="6682" max="6682" width="18.28515625" style="1" customWidth="1"/>
    <col min="6683" max="6924" width="9.140625" style="1"/>
    <col min="6925" max="6930" width="0" style="1" hidden="1" customWidth="1"/>
    <col min="6931" max="6931" width="26.140625" style="1" customWidth="1"/>
    <col min="6932" max="6932" width="55.85546875" style="1" customWidth="1"/>
    <col min="6933" max="6935" width="13.7109375" style="1" customWidth="1"/>
    <col min="6936" max="6936" width="13" style="1" bestFit="1" customWidth="1"/>
    <col min="6937" max="6937" width="15.28515625" style="1" customWidth="1"/>
    <col min="6938" max="6938" width="18.28515625" style="1" customWidth="1"/>
    <col min="6939" max="7180" width="9.140625" style="1"/>
    <col min="7181" max="7186" width="0" style="1" hidden="1" customWidth="1"/>
    <col min="7187" max="7187" width="26.140625" style="1" customWidth="1"/>
    <col min="7188" max="7188" width="55.85546875" style="1" customWidth="1"/>
    <col min="7189" max="7191" width="13.7109375" style="1" customWidth="1"/>
    <col min="7192" max="7192" width="13" style="1" bestFit="1" customWidth="1"/>
    <col min="7193" max="7193" width="15.28515625" style="1" customWidth="1"/>
    <col min="7194" max="7194" width="18.28515625" style="1" customWidth="1"/>
    <col min="7195" max="7436" width="9.140625" style="1"/>
    <col min="7437" max="7442" width="0" style="1" hidden="1" customWidth="1"/>
    <col min="7443" max="7443" width="26.140625" style="1" customWidth="1"/>
    <col min="7444" max="7444" width="55.85546875" style="1" customWidth="1"/>
    <col min="7445" max="7447" width="13.7109375" style="1" customWidth="1"/>
    <col min="7448" max="7448" width="13" style="1" bestFit="1" customWidth="1"/>
    <col min="7449" max="7449" width="15.28515625" style="1" customWidth="1"/>
    <col min="7450" max="7450" width="18.28515625" style="1" customWidth="1"/>
    <col min="7451" max="7692" width="9.140625" style="1"/>
    <col min="7693" max="7698" width="0" style="1" hidden="1" customWidth="1"/>
    <col min="7699" max="7699" width="26.140625" style="1" customWidth="1"/>
    <col min="7700" max="7700" width="55.85546875" style="1" customWidth="1"/>
    <col min="7701" max="7703" width="13.7109375" style="1" customWidth="1"/>
    <col min="7704" max="7704" width="13" style="1" bestFit="1" customWidth="1"/>
    <col min="7705" max="7705" width="15.28515625" style="1" customWidth="1"/>
    <col min="7706" max="7706" width="18.28515625" style="1" customWidth="1"/>
    <col min="7707" max="7948" width="9.140625" style="1"/>
    <col min="7949" max="7954" width="0" style="1" hidden="1" customWidth="1"/>
    <col min="7955" max="7955" width="26.140625" style="1" customWidth="1"/>
    <col min="7956" max="7956" width="55.85546875" style="1" customWidth="1"/>
    <col min="7957" max="7959" width="13.7109375" style="1" customWidth="1"/>
    <col min="7960" max="7960" width="13" style="1" bestFit="1" customWidth="1"/>
    <col min="7961" max="7961" width="15.28515625" style="1" customWidth="1"/>
    <col min="7962" max="7962" width="18.28515625" style="1" customWidth="1"/>
    <col min="7963" max="8204" width="9.140625" style="1"/>
    <col min="8205" max="8210" width="0" style="1" hidden="1" customWidth="1"/>
    <col min="8211" max="8211" width="26.140625" style="1" customWidth="1"/>
    <col min="8212" max="8212" width="55.85546875" style="1" customWidth="1"/>
    <col min="8213" max="8215" width="13.7109375" style="1" customWidth="1"/>
    <col min="8216" max="8216" width="13" style="1" bestFit="1" customWidth="1"/>
    <col min="8217" max="8217" width="15.28515625" style="1" customWidth="1"/>
    <col min="8218" max="8218" width="18.28515625" style="1" customWidth="1"/>
    <col min="8219" max="8460" width="9.140625" style="1"/>
    <col min="8461" max="8466" width="0" style="1" hidden="1" customWidth="1"/>
    <col min="8467" max="8467" width="26.140625" style="1" customWidth="1"/>
    <col min="8468" max="8468" width="55.85546875" style="1" customWidth="1"/>
    <col min="8469" max="8471" width="13.7109375" style="1" customWidth="1"/>
    <col min="8472" max="8472" width="13" style="1" bestFit="1" customWidth="1"/>
    <col min="8473" max="8473" width="15.28515625" style="1" customWidth="1"/>
    <col min="8474" max="8474" width="18.28515625" style="1" customWidth="1"/>
    <col min="8475" max="8716" width="9.140625" style="1"/>
    <col min="8717" max="8722" width="0" style="1" hidden="1" customWidth="1"/>
    <col min="8723" max="8723" width="26.140625" style="1" customWidth="1"/>
    <col min="8724" max="8724" width="55.85546875" style="1" customWidth="1"/>
    <col min="8725" max="8727" width="13.7109375" style="1" customWidth="1"/>
    <col min="8728" max="8728" width="13" style="1" bestFit="1" customWidth="1"/>
    <col min="8729" max="8729" width="15.28515625" style="1" customWidth="1"/>
    <col min="8730" max="8730" width="18.28515625" style="1" customWidth="1"/>
    <col min="8731" max="8972" width="9.140625" style="1"/>
    <col min="8973" max="8978" width="0" style="1" hidden="1" customWidth="1"/>
    <col min="8979" max="8979" width="26.140625" style="1" customWidth="1"/>
    <col min="8980" max="8980" width="55.85546875" style="1" customWidth="1"/>
    <col min="8981" max="8983" width="13.7109375" style="1" customWidth="1"/>
    <col min="8984" max="8984" width="13" style="1" bestFit="1" customWidth="1"/>
    <col min="8985" max="8985" width="15.28515625" style="1" customWidth="1"/>
    <col min="8986" max="8986" width="18.28515625" style="1" customWidth="1"/>
    <col min="8987" max="9228" width="9.140625" style="1"/>
    <col min="9229" max="9234" width="0" style="1" hidden="1" customWidth="1"/>
    <col min="9235" max="9235" width="26.140625" style="1" customWidth="1"/>
    <col min="9236" max="9236" width="55.85546875" style="1" customWidth="1"/>
    <col min="9237" max="9239" width="13.7109375" style="1" customWidth="1"/>
    <col min="9240" max="9240" width="13" style="1" bestFit="1" customWidth="1"/>
    <col min="9241" max="9241" width="15.28515625" style="1" customWidth="1"/>
    <col min="9242" max="9242" width="18.28515625" style="1" customWidth="1"/>
    <col min="9243" max="9484" width="9.140625" style="1"/>
    <col min="9485" max="9490" width="0" style="1" hidden="1" customWidth="1"/>
    <col min="9491" max="9491" width="26.140625" style="1" customWidth="1"/>
    <col min="9492" max="9492" width="55.85546875" style="1" customWidth="1"/>
    <col min="9493" max="9495" width="13.7109375" style="1" customWidth="1"/>
    <col min="9496" max="9496" width="13" style="1" bestFit="1" customWidth="1"/>
    <col min="9497" max="9497" width="15.28515625" style="1" customWidth="1"/>
    <col min="9498" max="9498" width="18.28515625" style="1" customWidth="1"/>
    <col min="9499" max="9740" width="9.140625" style="1"/>
    <col min="9741" max="9746" width="0" style="1" hidden="1" customWidth="1"/>
    <col min="9747" max="9747" width="26.140625" style="1" customWidth="1"/>
    <col min="9748" max="9748" width="55.85546875" style="1" customWidth="1"/>
    <col min="9749" max="9751" width="13.7109375" style="1" customWidth="1"/>
    <col min="9752" max="9752" width="13" style="1" bestFit="1" customWidth="1"/>
    <col min="9753" max="9753" width="15.28515625" style="1" customWidth="1"/>
    <col min="9754" max="9754" width="18.28515625" style="1" customWidth="1"/>
    <col min="9755" max="9996" width="9.140625" style="1"/>
    <col min="9997" max="10002" width="0" style="1" hidden="1" customWidth="1"/>
    <col min="10003" max="10003" width="26.140625" style="1" customWidth="1"/>
    <col min="10004" max="10004" width="55.85546875" style="1" customWidth="1"/>
    <col min="10005" max="10007" width="13.7109375" style="1" customWidth="1"/>
    <col min="10008" max="10008" width="13" style="1" bestFit="1" customWidth="1"/>
    <col min="10009" max="10009" width="15.28515625" style="1" customWidth="1"/>
    <col min="10010" max="10010" width="18.28515625" style="1" customWidth="1"/>
    <col min="10011" max="10252" width="9.140625" style="1"/>
    <col min="10253" max="10258" width="0" style="1" hidden="1" customWidth="1"/>
    <col min="10259" max="10259" width="26.140625" style="1" customWidth="1"/>
    <col min="10260" max="10260" width="55.85546875" style="1" customWidth="1"/>
    <col min="10261" max="10263" width="13.7109375" style="1" customWidth="1"/>
    <col min="10264" max="10264" width="13" style="1" bestFit="1" customWidth="1"/>
    <col min="10265" max="10265" width="15.28515625" style="1" customWidth="1"/>
    <col min="10266" max="10266" width="18.28515625" style="1" customWidth="1"/>
    <col min="10267" max="10508" width="9.140625" style="1"/>
    <col min="10509" max="10514" width="0" style="1" hidden="1" customWidth="1"/>
    <col min="10515" max="10515" width="26.140625" style="1" customWidth="1"/>
    <col min="10516" max="10516" width="55.85546875" style="1" customWidth="1"/>
    <col min="10517" max="10519" width="13.7109375" style="1" customWidth="1"/>
    <col min="10520" max="10520" width="13" style="1" bestFit="1" customWidth="1"/>
    <col min="10521" max="10521" width="15.28515625" style="1" customWidth="1"/>
    <col min="10522" max="10522" width="18.28515625" style="1" customWidth="1"/>
    <col min="10523" max="10764" width="9.140625" style="1"/>
    <col min="10765" max="10770" width="0" style="1" hidden="1" customWidth="1"/>
    <col min="10771" max="10771" width="26.140625" style="1" customWidth="1"/>
    <col min="10772" max="10772" width="55.85546875" style="1" customWidth="1"/>
    <col min="10773" max="10775" width="13.7109375" style="1" customWidth="1"/>
    <col min="10776" max="10776" width="13" style="1" bestFit="1" customWidth="1"/>
    <col min="10777" max="10777" width="15.28515625" style="1" customWidth="1"/>
    <col min="10778" max="10778" width="18.28515625" style="1" customWidth="1"/>
    <col min="10779" max="11020" width="9.140625" style="1"/>
    <col min="11021" max="11026" width="0" style="1" hidden="1" customWidth="1"/>
    <col min="11027" max="11027" width="26.140625" style="1" customWidth="1"/>
    <col min="11028" max="11028" width="55.85546875" style="1" customWidth="1"/>
    <col min="11029" max="11031" width="13.7109375" style="1" customWidth="1"/>
    <col min="11032" max="11032" width="13" style="1" bestFit="1" customWidth="1"/>
    <col min="11033" max="11033" width="15.28515625" style="1" customWidth="1"/>
    <col min="11034" max="11034" width="18.28515625" style="1" customWidth="1"/>
    <col min="11035" max="11276" width="9.140625" style="1"/>
    <col min="11277" max="11282" width="0" style="1" hidden="1" customWidth="1"/>
    <col min="11283" max="11283" width="26.140625" style="1" customWidth="1"/>
    <col min="11284" max="11284" width="55.85546875" style="1" customWidth="1"/>
    <col min="11285" max="11287" width="13.7109375" style="1" customWidth="1"/>
    <col min="11288" max="11288" width="13" style="1" bestFit="1" customWidth="1"/>
    <col min="11289" max="11289" width="15.28515625" style="1" customWidth="1"/>
    <col min="11290" max="11290" width="18.28515625" style="1" customWidth="1"/>
    <col min="11291" max="11532" width="9.140625" style="1"/>
    <col min="11533" max="11538" width="0" style="1" hidden="1" customWidth="1"/>
    <col min="11539" max="11539" width="26.140625" style="1" customWidth="1"/>
    <col min="11540" max="11540" width="55.85546875" style="1" customWidth="1"/>
    <col min="11541" max="11543" width="13.7109375" style="1" customWidth="1"/>
    <col min="11544" max="11544" width="13" style="1" bestFit="1" customWidth="1"/>
    <col min="11545" max="11545" width="15.28515625" style="1" customWidth="1"/>
    <col min="11546" max="11546" width="18.28515625" style="1" customWidth="1"/>
    <col min="11547" max="11788" width="9.140625" style="1"/>
    <col min="11789" max="11794" width="0" style="1" hidden="1" customWidth="1"/>
    <col min="11795" max="11795" width="26.140625" style="1" customWidth="1"/>
    <col min="11796" max="11796" width="55.85546875" style="1" customWidth="1"/>
    <col min="11797" max="11799" width="13.7109375" style="1" customWidth="1"/>
    <col min="11800" max="11800" width="13" style="1" bestFit="1" customWidth="1"/>
    <col min="11801" max="11801" width="15.28515625" style="1" customWidth="1"/>
    <col min="11802" max="11802" width="18.28515625" style="1" customWidth="1"/>
    <col min="11803" max="12044" width="9.140625" style="1"/>
    <col min="12045" max="12050" width="0" style="1" hidden="1" customWidth="1"/>
    <col min="12051" max="12051" width="26.140625" style="1" customWidth="1"/>
    <col min="12052" max="12052" width="55.85546875" style="1" customWidth="1"/>
    <col min="12053" max="12055" width="13.7109375" style="1" customWidth="1"/>
    <col min="12056" max="12056" width="13" style="1" bestFit="1" customWidth="1"/>
    <col min="12057" max="12057" width="15.28515625" style="1" customWidth="1"/>
    <col min="12058" max="12058" width="18.28515625" style="1" customWidth="1"/>
    <col min="12059" max="12300" width="9.140625" style="1"/>
    <col min="12301" max="12306" width="0" style="1" hidden="1" customWidth="1"/>
    <col min="12307" max="12307" width="26.140625" style="1" customWidth="1"/>
    <col min="12308" max="12308" width="55.85546875" style="1" customWidth="1"/>
    <col min="12309" max="12311" width="13.7109375" style="1" customWidth="1"/>
    <col min="12312" max="12312" width="13" style="1" bestFit="1" customWidth="1"/>
    <col min="12313" max="12313" width="15.28515625" style="1" customWidth="1"/>
    <col min="12314" max="12314" width="18.28515625" style="1" customWidth="1"/>
    <col min="12315" max="12556" width="9.140625" style="1"/>
    <col min="12557" max="12562" width="0" style="1" hidden="1" customWidth="1"/>
    <col min="12563" max="12563" width="26.140625" style="1" customWidth="1"/>
    <col min="12564" max="12564" width="55.85546875" style="1" customWidth="1"/>
    <col min="12565" max="12567" width="13.7109375" style="1" customWidth="1"/>
    <col min="12568" max="12568" width="13" style="1" bestFit="1" customWidth="1"/>
    <col min="12569" max="12569" width="15.28515625" style="1" customWidth="1"/>
    <col min="12570" max="12570" width="18.28515625" style="1" customWidth="1"/>
    <col min="12571" max="12812" width="9.140625" style="1"/>
    <col min="12813" max="12818" width="0" style="1" hidden="1" customWidth="1"/>
    <col min="12819" max="12819" width="26.140625" style="1" customWidth="1"/>
    <col min="12820" max="12820" width="55.85546875" style="1" customWidth="1"/>
    <col min="12821" max="12823" width="13.7109375" style="1" customWidth="1"/>
    <col min="12824" max="12824" width="13" style="1" bestFit="1" customWidth="1"/>
    <col min="12825" max="12825" width="15.28515625" style="1" customWidth="1"/>
    <col min="12826" max="12826" width="18.28515625" style="1" customWidth="1"/>
    <col min="12827" max="13068" width="9.140625" style="1"/>
    <col min="13069" max="13074" width="0" style="1" hidden="1" customWidth="1"/>
    <col min="13075" max="13075" width="26.140625" style="1" customWidth="1"/>
    <col min="13076" max="13076" width="55.85546875" style="1" customWidth="1"/>
    <col min="13077" max="13079" width="13.7109375" style="1" customWidth="1"/>
    <col min="13080" max="13080" width="13" style="1" bestFit="1" customWidth="1"/>
    <col min="13081" max="13081" width="15.28515625" style="1" customWidth="1"/>
    <col min="13082" max="13082" width="18.28515625" style="1" customWidth="1"/>
    <col min="13083" max="13324" width="9.140625" style="1"/>
    <col min="13325" max="13330" width="0" style="1" hidden="1" customWidth="1"/>
    <col min="13331" max="13331" width="26.140625" style="1" customWidth="1"/>
    <col min="13332" max="13332" width="55.85546875" style="1" customWidth="1"/>
    <col min="13333" max="13335" width="13.7109375" style="1" customWidth="1"/>
    <col min="13336" max="13336" width="13" style="1" bestFit="1" customWidth="1"/>
    <col min="13337" max="13337" width="15.28515625" style="1" customWidth="1"/>
    <col min="13338" max="13338" width="18.28515625" style="1" customWidth="1"/>
    <col min="13339" max="13580" width="9.140625" style="1"/>
    <col min="13581" max="13586" width="0" style="1" hidden="1" customWidth="1"/>
    <col min="13587" max="13587" width="26.140625" style="1" customWidth="1"/>
    <col min="13588" max="13588" width="55.85546875" style="1" customWidth="1"/>
    <col min="13589" max="13591" width="13.7109375" style="1" customWidth="1"/>
    <col min="13592" max="13592" width="13" style="1" bestFit="1" customWidth="1"/>
    <col min="13593" max="13593" width="15.28515625" style="1" customWidth="1"/>
    <col min="13594" max="13594" width="18.28515625" style="1" customWidth="1"/>
    <col min="13595" max="13836" width="9.140625" style="1"/>
    <col min="13837" max="13842" width="0" style="1" hidden="1" customWidth="1"/>
    <col min="13843" max="13843" width="26.140625" style="1" customWidth="1"/>
    <col min="13844" max="13844" width="55.85546875" style="1" customWidth="1"/>
    <col min="13845" max="13847" width="13.7109375" style="1" customWidth="1"/>
    <col min="13848" max="13848" width="13" style="1" bestFit="1" customWidth="1"/>
    <col min="13849" max="13849" width="15.28515625" style="1" customWidth="1"/>
    <col min="13850" max="13850" width="18.28515625" style="1" customWidth="1"/>
    <col min="13851" max="14092" width="9.140625" style="1"/>
    <col min="14093" max="14098" width="0" style="1" hidden="1" customWidth="1"/>
    <col min="14099" max="14099" width="26.140625" style="1" customWidth="1"/>
    <col min="14100" max="14100" width="55.85546875" style="1" customWidth="1"/>
    <col min="14101" max="14103" width="13.7109375" style="1" customWidth="1"/>
    <col min="14104" max="14104" width="13" style="1" bestFit="1" customWidth="1"/>
    <col min="14105" max="14105" width="15.28515625" style="1" customWidth="1"/>
    <col min="14106" max="14106" width="18.28515625" style="1" customWidth="1"/>
    <col min="14107" max="14348" width="9.140625" style="1"/>
    <col min="14349" max="14354" width="0" style="1" hidden="1" customWidth="1"/>
    <col min="14355" max="14355" width="26.140625" style="1" customWidth="1"/>
    <col min="14356" max="14356" width="55.85546875" style="1" customWidth="1"/>
    <col min="14357" max="14359" width="13.7109375" style="1" customWidth="1"/>
    <col min="14360" max="14360" width="13" style="1" bestFit="1" customWidth="1"/>
    <col min="14361" max="14361" width="15.28515625" style="1" customWidth="1"/>
    <col min="14362" max="14362" width="18.28515625" style="1" customWidth="1"/>
    <col min="14363" max="14604" width="9.140625" style="1"/>
    <col min="14605" max="14610" width="0" style="1" hidden="1" customWidth="1"/>
    <col min="14611" max="14611" width="26.140625" style="1" customWidth="1"/>
    <col min="14612" max="14612" width="55.85546875" style="1" customWidth="1"/>
    <col min="14613" max="14615" width="13.7109375" style="1" customWidth="1"/>
    <col min="14616" max="14616" width="13" style="1" bestFit="1" customWidth="1"/>
    <col min="14617" max="14617" width="15.28515625" style="1" customWidth="1"/>
    <col min="14618" max="14618" width="18.28515625" style="1" customWidth="1"/>
    <col min="14619" max="14860" width="9.140625" style="1"/>
    <col min="14861" max="14866" width="0" style="1" hidden="1" customWidth="1"/>
    <col min="14867" max="14867" width="26.140625" style="1" customWidth="1"/>
    <col min="14868" max="14868" width="55.85546875" style="1" customWidth="1"/>
    <col min="14869" max="14871" width="13.7109375" style="1" customWidth="1"/>
    <col min="14872" max="14872" width="13" style="1" bestFit="1" customWidth="1"/>
    <col min="14873" max="14873" width="15.28515625" style="1" customWidth="1"/>
    <col min="14874" max="14874" width="18.28515625" style="1" customWidth="1"/>
    <col min="14875" max="15116" width="9.140625" style="1"/>
    <col min="15117" max="15122" width="0" style="1" hidden="1" customWidth="1"/>
    <col min="15123" max="15123" width="26.140625" style="1" customWidth="1"/>
    <col min="15124" max="15124" width="55.85546875" style="1" customWidth="1"/>
    <col min="15125" max="15127" width="13.7109375" style="1" customWidth="1"/>
    <col min="15128" max="15128" width="13" style="1" bestFit="1" customWidth="1"/>
    <col min="15129" max="15129" width="15.28515625" style="1" customWidth="1"/>
    <col min="15130" max="15130" width="18.28515625" style="1" customWidth="1"/>
    <col min="15131" max="15372" width="9.140625" style="1"/>
    <col min="15373" max="15378" width="0" style="1" hidden="1" customWidth="1"/>
    <col min="15379" max="15379" width="26.140625" style="1" customWidth="1"/>
    <col min="15380" max="15380" width="55.85546875" style="1" customWidth="1"/>
    <col min="15381" max="15383" width="13.7109375" style="1" customWidth="1"/>
    <col min="15384" max="15384" width="13" style="1" bestFit="1" customWidth="1"/>
    <col min="15385" max="15385" width="15.28515625" style="1" customWidth="1"/>
    <col min="15386" max="15386" width="18.28515625" style="1" customWidth="1"/>
    <col min="15387" max="15628" width="9.140625" style="1"/>
    <col min="15629" max="15634" width="0" style="1" hidden="1" customWidth="1"/>
    <col min="15635" max="15635" width="26.140625" style="1" customWidth="1"/>
    <col min="15636" max="15636" width="55.85546875" style="1" customWidth="1"/>
    <col min="15637" max="15639" width="13.7109375" style="1" customWidth="1"/>
    <col min="15640" max="15640" width="13" style="1" bestFit="1" customWidth="1"/>
    <col min="15641" max="15641" width="15.28515625" style="1" customWidth="1"/>
    <col min="15642" max="15642" width="18.28515625" style="1" customWidth="1"/>
    <col min="15643" max="15884" width="9.140625" style="1"/>
    <col min="15885" max="15890" width="0" style="1" hidden="1" customWidth="1"/>
    <col min="15891" max="15891" width="26.140625" style="1" customWidth="1"/>
    <col min="15892" max="15892" width="55.85546875" style="1" customWidth="1"/>
    <col min="15893" max="15895" width="13.7109375" style="1" customWidth="1"/>
    <col min="15896" max="15896" width="13" style="1" bestFit="1" customWidth="1"/>
    <col min="15897" max="15897" width="15.28515625" style="1" customWidth="1"/>
    <col min="15898" max="15898" width="18.28515625" style="1" customWidth="1"/>
    <col min="15899" max="16140" width="9.140625" style="1"/>
    <col min="16141" max="16146" width="0" style="1" hidden="1" customWidth="1"/>
    <col min="16147" max="16147" width="26.140625" style="1" customWidth="1"/>
    <col min="16148" max="16148" width="55.85546875" style="1" customWidth="1"/>
    <col min="16149" max="16151" width="13.7109375" style="1" customWidth="1"/>
    <col min="16152" max="16152" width="13" style="1" bestFit="1" customWidth="1"/>
    <col min="16153" max="16153" width="15.28515625" style="1" customWidth="1"/>
    <col min="16154" max="16154" width="18.28515625" style="1" customWidth="1"/>
    <col min="16155" max="16384" width="9.140625" style="1"/>
  </cols>
  <sheetData>
    <row r="1" spans="1:25" ht="20.2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72" t="s">
        <v>271</v>
      </c>
      <c r="X1" s="72"/>
      <c r="Y1" s="72"/>
    </row>
    <row r="2" spans="1:25" ht="20.25" customHeight="1" x14ac:dyDescent="0.2">
      <c r="A2" s="9"/>
      <c r="B2" s="9"/>
      <c r="C2" s="9"/>
      <c r="D2" s="9"/>
      <c r="E2" s="9"/>
      <c r="F2" s="9"/>
      <c r="G2" s="72" t="s">
        <v>281</v>
      </c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</row>
    <row r="3" spans="1:25" x14ac:dyDescent="0.2">
      <c r="A3" s="2"/>
      <c r="B3" s="2"/>
      <c r="C3" s="2"/>
      <c r="D3" s="2"/>
      <c r="E3" s="2"/>
      <c r="F3" s="2"/>
      <c r="G3" s="3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Y3" s="4" t="s">
        <v>0</v>
      </c>
    </row>
    <row r="4" spans="1:25" ht="24.75" customHeight="1" x14ac:dyDescent="0.2">
      <c r="A4" s="2"/>
      <c r="B4" s="2"/>
      <c r="C4" s="2"/>
      <c r="D4" s="2"/>
      <c r="E4" s="2"/>
      <c r="F4" s="3"/>
      <c r="G4" s="73" t="s">
        <v>1</v>
      </c>
      <c r="H4" s="73" t="s">
        <v>2</v>
      </c>
      <c r="I4" s="74" t="s">
        <v>3</v>
      </c>
      <c r="J4" s="69" t="s">
        <v>272</v>
      </c>
      <c r="K4" s="69" t="s">
        <v>299</v>
      </c>
      <c r="L4" s="69" t="s">
        <v>272</v>
      </c>
      <c r="M4" s="69" t="s">
        <v>274</v>
      </c>
      <c r="N4" s="69" t="s">
        <v>272</v>
      </c>
      <c r="O4" s="69" t="s">
        <v>274</v>
      </c>
      <c r="P4" s="69" t="s">
        <v>272</v>
      </c>
      <c r="Q4" s="69" t="s">
        <v>274</v>
      </c>
      <c r="R4" s="74" t="s">
        <v>293</v>
      </c>
      <c r="S4" s="69" t="s">
        <v>273</v>
      </c>
      <c r="T4" s="69" t="s">
        <v>300</v>
      </c>
      <c r="U4" s="69" t="s">
        <v>273</v>
      </c>
      <c r="V4" s="69" t="s">
        <v>275</v>
      </c>
      <c r="W4" s="74" t="s">
        <v>294</v>
      </c>
      <c r="X4" s="69" t="s">
        <v>295</v>
      </c>
      <c r="Y4" s="69" t="s">
        <v>296</v>
      </c>
    </row>
    <row r="5" spans="1:25" x14ac:dyDescent="0.2">
      <c r="A5" s="2"/>
      <c r="B5" s="2"/>
      <c r="C5" s="2"/>
      <c r="D5" s="2"/>
      <c r="E5" s="2"/>
      <c r="F5" s="3"/>
      <c r="G5" s="73"/>
      <c r="H5" s="73"/>
      <c r="I5" s="75"/>
      <c r="J5" s="70"/>
      <c r="K5" s="70"/>
      <c r="L5" s="70"/>
      <c r="M5" s="70"/>
      <c r="N5" s="70"/>
      <c r="O5" s="70"/>
      <c r="P5" s="70"/>
      <c r="Q5" s="70"/>
      <c r="R5" s="75"/>
      <c r="S5" s="70"/>
      <c r="T5" s="70"/>
      <c r="U5" s="70"/>
      <c r="V5" s="70"/>
      <c r="W5" s="75"/>
      <c r="X5" s="70"/>
      <c r="Y5" s="70"/>
    </row>
    <row r="6" spans="1:25" ht="6.75" customHeight="1" x14ac:dyDescent="0.2">
      <c r="A6" s="2"/>
      <c r="B6" s="2"/>
      <c r="C6" s="2"/>
      <c r="D6" s="2"/>
      <c r="E6" s="2"/>
      <c r="F6" s="3"/>
      <c r="G6" s="73"/>
      <c r="H6" s="73"/>
      <c r="I6" s="75"/>
      <c r="J6" s="71"/>
      <c r="K6" s="71"/>
      <c r="L6" s="71"/>
      <c r="M6" s="71"/>
      <c r="N6" s="71"/>
      <c r="O6" s="71"/>
      <c r="P6" s="71"/>
      <c r="Q6" s="71"/>
      <c r="R6" s="75"/>
      <c r="S6" s="71"/>
      <c r="T6" s="71"/>
      <c r="U6" s="71"/>
      <c r="V6" s="71"/>
      <c r="W6" s="75"/>
      <c r="X6" s="71"/>
      <c r="Y6" s="71"/>
    </row>
    <row r="7" spans="1:25" x14ac:dyDescent="0.2">
      <c r="A7" s="2"/>
      <c r="B7" s="2"/>
      <c r="C7" s="2"/>
      <c r="D7" s="2"/>
      <c r="E7" s="2"/>
      <c r="F7" s="3"/>
      <c r="G7" s="5" t="s">
        <v>4</v>
      </c>
      <c r="H7" s="5" t="s">
        <v>5</v>
      </c>
      <c r="I7" s="5" t="s">
        <v>6</v>
      </c>
      <c r="J7" s="5"/>
      <c r="K7" s="5"/>
      <c r="L7" s="5"/>
      <c r="M7" s="5"/>
      <c r="N7" s="5"/>
      <c r="O7" s="5"/>
      <c r="P7" s="5"/>
      <c r="Q7" s="5"/>
      <c r="R7" s="5" t="s">
        <v>6</v>
      </c>
      <c r="S7" s="5"/>
      <c r="T7" s="5"/>
      <c r="U7" s="5"/>
      <c r="V7" s="5"/>
      <c r="W7" s="5" t="s">
        <v>6</v>
      </c>
      <c r="X7" s="5"/>
      <c r="Y7" s="5"/>
    </row>
    <row r="8" spans="1:25" ht="23.25" customHeight="1" x14ac:dyDescent="0.2">
      <c r="A8" s="8"/>
      <c r="B8" s="8"/>
      <c r="C8" s="8"/>
      <c r="D8" s="8"/>
      <c r="E8" s="8"/>
      <c r="F8" s="8"/>
      <c r="G8" s="13" t="s">
        <v>7</v>
      </c>
      <c r="H8" s="41" t="s">
        <v>8</v>
      </c>
      <c r="I8" s="54">
        <f>I9+I16+I26+I34+I40+I57+I63+I69+I50</f>
        <v>202805000</v>
      </c>
      <c r="J8" s="54">
        <f>J9+J16+J26+J34+J40+J57+J63+J69+J50</f>
        <v>262206</v>
      </c>
      <c r="K8" s="54">
        <f>I8+J8</f>
        <v>203067206</v>
      </c>
      <c r="L8" s="54">
        <f>L9+L16+L26+L34+L40+L57+L63+L69+L50</f>
        <v>3335695.97</v>
      </c>
      <c r="M8" s="54">
        <f>K8+L8</f>
        <v>206402901.97</v>
      </c>
      <c r="N8" s="54">
        <f>N9+N16+N26+N34+N40+N57+N63+N69+N50</f>
        <v>9755550</v>
      </c>
      <c r="O8" s="54">
        <f>M8+N8</f>
        <v>216158451.97</v>
      </c>
      <c r="P8" s="54">
        <f>P9+P16+P26+P34+P40+P57+P63+P69+P50</f>
        <v>0</v>
      </c>
      <c r="Q8" s="54">
        <f>O8+P8</f>
        <v>216158451.97</v>
      </c>
      <c r="R8" s="54">
        <f>R9+R16+R26+R34+R40+R57+R63+R69+R50</f>
        <v>181121000</v>
      </c>
      <c r="S8" s="54">
        <f>S9+S16+S26+S34+S40+S57+S63+S69+S50</f>
        <v>0</v>
      </c>
      <c r="T8" s="54">
        <f t="shared" ref="T8:T39" si="0">R8+S8</f>
        <v>181121000</v>
      </c>
      <c r="U8" s="54">
        <f>U9+U16+U26+U34+U40+U57+U63+U69+U50</f>
        <v>0</v>
      </c>
      <c r="V8" s="54">
        <f>T8+U8</f>
        <v>181121000</v>
      </c>
      <c r="W8" s="54">
        <f>W9+W16+W26+W34+W40+W57+W63+W69+W50</f>
        <v>186810000</v>
      </c>
      <c r="X8" s="54">
        <f>X9+X16+X26+X34+X40+X57+X63+X69+X50</f>
        <v>0</v>
      </c>
      <c r="Y8" s="54">
        <f>W8+X8</f>
        <v>186810000</v>
      </c>
    </row>
    <row r="9" spans="1:25" x14ac:dyDescent="0.2">
      <c r="A9" s="8"/>
      <c r="B9" s="8"/>
      <c r="C9" s="8"/>
      <c r="D9" s="8"/>
      <c r="E9" s="8"/>
      <c r="F9" s="8"/>
      <c r="G9" s="13" t="s">
        <v>9</v>
      </c>
      <c r="H9" s="42" t="s">
        <v>10</v>
      </c>
      <c r="I9" s="54">
        <f>I10</f>
        <v>168530000</v>
      </c>
      <c r="J9" s="54">
        <f>J10</f>
        <v>0</v>
      </c>
      <c r="K9" s="54">
        <f t="shared" ref="K9:K72" si="1">I9+J9</f>
        <v>168530000</v>
      </c>
      <c r="L9" s="54">
        <f>L10</f>
        <v>0</v>
      </c>
      <c r="M9" s="54">
        <f t="shared" ref="M9:M72" si="2">K9+L9</f>
        <v>168530000</v>
      </c>
      <c r="N9" s="54">
        <f>N10</f>
        <v>8227871.5</v>
      </c>
      <c r="O9" s="54">
        <f t="shared" ref="O9:O72" si="3">M9+N9</f>
        <v>176757871.5</v>
      </c>
      <c r="P9" s="54">
        <f>P10</f>
        <v>0</v>
      </c>
      <c r="Q9" s="54">
        <f t="shared" ref="Q9:Q72" si="4">O9+P9</f>
        <v>176757871.5</v>
      </c>
      <c r="R9" s="54">
        <f>R10</f>
        <v>146108000</v>
      </c>
      <c r="S9" s="54">
        <f>S10</f>
        <v>0</v>
      </c>
      <c r="T9" s="54">
        <f t="shared" si="0"/>
        <v>146108000</v>
      </c>
      <c r="U9" s="54">
        <f>U10</f>
        <v>0</v>
      </c>
      <c r="V9" s="54">
        <f t="shared" ref="V9:V72" si="5">T9+U9</f>
        <v>146108000</v>
      </c>
      <c r="W9" s="54">
        <f>W10</f>
        <v>151016000</v>
      </c>
      <c r="X9" s="54">
        <f>X10</f>
        <v>0</v>
      </c>
      <c r="Y9" s="54">
        <f>Y10</f>
        <v>151016000</v>
      </c>
    </row>
    <row r="10" spans="1:25" x14ac:dyDescent="0.2">
      <c r="G10" s="13" t="s">
        <v>11</v>
      </c>
      <c r="H10" s="32" t="s">
        <v>12</v>
      </c>
      <c r="I10" s="54">
        <f>I11+I12+I13+I14+I15</f>
        <v>168530000</v>
      </c>
      <c r="J10" s="54">
        <f>J11+J12+J13+J14+J15</f>
        <v>0</v>
      </c>
      <c r="K10" s="54">
        <f t="shared" si="1"/>
        <v>168530000</v>
      </c>
      <c r="L10" s="54">
        <f>L11+L12+L13+L14+L15</f>
        <v>0</v>
      </c>
      <c r="M10" s="54">
        <f t="shared" si="2"/>
        <v>168530000</v>
      </c>
      <c r="N10" s="54">
        <f>N11+N12+N13+N14+N15</f>
        <v>8227871.5</v>
      </c>
      <c r="O10" s="54">
        <f t="shared" si="3"/>
        <v>176757871.5</v>
      </c>
      <c r="P10" s="54">
        <f>P11+P12+P13+P14+P15</f>
        <v>0</v>
      </c>
      <c r="Q10" s="54">
        <f t="shared" si="4"/>
        <v>176757871.5</v>
      </c>
      <c r="R10" s="54">
        <f>R11+R12+R13+R14+R15</f>
        <v>146108000</v>
      </c>
      <c r="S10" s="54">
        <f>S11+S12+S13+S14+S15</f>
        <v>0</v>
      </c>
      <c r="T10" s="54">
        <f t="shared" si="0"/>
        <v>146108000</v>
      </c>
      <c r="U10" s="54">
        <f>U11+U12+U13+U14+U15</f>
        <v>0</v>
      </c>
      <c r="V10" s="54">
        <f t="shared" si="5"/>
        <v>146108000</v>
      </c>
      <c r="W10" s="54">
        <f>W11+W12+W13+W14+W15</f>
        <v>151016000</v>
      </c>
      <c r="X10" s="54">
        <f>X11+X12+X13+X14+X15</f>
        <v>0</v>
      </c>
      <c r="Y10" s="54">
        <f>Y11+Y12+Y13+Y14+Y15</f>
        <v>151016000</v>
      </c>
    </row>
    <row r="11" spans="1:25" ht="76.5" x14ac:dyDescent="0.2">
      <c r="G11" s="14" t="s">
        <v>13</v>
      </c>
      <c r="H11" s="34" t="s">
        <v>14</v>
      </c>
      <c r="I11" s="55">
        <v>161480000</v>
      </c>
      <c r="J11" s="55"/>
      <c r="K11" s="54">
        <f t="shared" si="1"/>
        <v>161480000</v>
      </c>
      <c r="L11" s="55"/>
      <c r="M11" s="54">
        <f t="shared" si="2"/>
        <v>161480000</v>
      </c>
      <c r="N11" s="55">
        <v>8227871.5</v>
      </c>
      <c r="O11" s="54">
        <f t="shared" si="3"/>
        <v>169707871.5</v>
      </c>
      <c r="P11" s="55"/>
      <c r="Q11" s="54">
        <f t="shared" si="4"/>
        <v>169707871.5</v>
      </c>
      <c r="R11" s="55">
        <v>138748000</v>
      </c>
      <c r="S11" s="55"/>
      <c r="T11" s="54">
        <f t="shared" si="0"/>
        <v>138748000</v>
      </c>
      <c r="U11" s="55"/>
      <c r="V11" s="54">
        <f t="shared" si="5"/>
        <v>138748000</v>
      </c>
      <c r="W11" s="55">
        <v>143346000</v>
      </c>
      <c r="X11" s="55"/>
      <c r="Y11" s="55">
        <v>143346000</v>
      </c>
    </row>
    <row r="12" spans="1:25" ht="102" x14ac:dyDescent="0.2">
      <c r="G12" s="14" t="s">
        <v>15</v>
      </c>
      <c r="H12" s="34" t="s">
        <v>16</v>
      </c>
      <c r="I12" s="55">
        <v>700000</v>
      </c>
      <c r="J12" s="55"/>
      <c r="K12" s="54">
        <f t="shared" si="1"/>
        <v>700000</v>
      </c>
      <c r="L12" s="55"/>
      <c r="M12" s="54">
        <f t="shared" si="2"/>
        <v>700000</v>
      </c>
      <c r="N12" s="55"/>
      <c r="O12" s="54">
        <f t="shared" si="3"/>
        <v>700000</v>
      </c>
      <c r="P12" s="55"/>
      <c r="Q12" s="54">
        <f t="shared" si="4"/>
        <v>700000</v>
      </c>
      <c r="R12" s="55">
        <v>800000</v>
      </c>
      <c r="S12" s="55"/>
      <c r="T12" s="54">
        <f t="shared" si="0"/>
        <v>800000</v>
      </c>
      <c r="U12" s="55"/>
      <c r="V12" s="54">
        <f t="shared" si="5"/>
        <v>800000</v>
      </c>
      <c r="W12" s="55">
        <v>900000</v>
      </c>
      <c r="X12" s="55"/>
      <c r="Y12" s="55">
        <v>900000</v>
      </c>
    </row>
    <row r="13" spans="1:25" ht="51" x14ac:dyDescent="0.2">
      <c r="G13" s="14" t="s">
        <v>17</v>
      </c>
      <c r="H13" s="34" t="s">
        <v>18</v>
      </c>
      <c r="I13" s="55">
        <v>4500000</v>
      </c>
      <c r="J13" s="55"/>
      <c r="K13" s="54">
        <f t="shared" si="1"/>
        <v>4500000</v>
      </c>
      <c r="L13" s="55"/>
      <c r="M13" s="54">
        <f t="shared" si="2"/>
        <v>4500000</v>
      </c>
      <c r="N13" s="55"/>
      <c r="O13" s="54">
        <f t="shared" si="3"/>
        <v>4500000</v>
      </c>
      <c r="P13" s="55"/>
      <c r="Q13" s="54">
        <f t="shared" si="4"/>
        <v>4500000</v>
      </c>
      <c r="R13" s="55">
        <v>4600000</v>
      </c>
      <c r="S13" s="55"/>
      <c r="T13" s="54">
        <f t="shared" si="0"/>
        <v>4600000</v>
      </c>
      <c r="U13" s="55"/>
      <c r="V13" s="54">
        <f t="shared" si="5"/>
        <v>4600000</v>
      </c>
      <c r="W13" s="55">
        <v>4700000</v>
      </c>
      <c r="X13" s="55"/>
      <c r="Y13" s="55">
        <v>4700000</v>
      </c>
    </row>
    <row r="14" spans="1:25" ht="89.25" x14ac:dyDescent="0.2">
      <c r="G14" s="15" t="s">
        <v>19</v>
      </c>
      <c r="H14" s="34" t="s">
        <v>20</v>
      </c>
      <c r="I14" s="55">
        <v>50000</v>
      </c>
      <c r="J14" s="55"/>
      <c r="K14" s="54">
        <f t="shared" si="1"/>
        <v>50000</v>
      </c>
      <c r="L14" s="55"/>
      <c r="M14" s="54">
        <f t="shared" si="2"/>
        <v>50000</v>
      </c>
      <c r="N14" s="55"/>
      <c r="O14" s="54">
        <f t="shared" si="3"/>
        <v>50000</v>
      </c>
      <c r="P14" s="55"/>
      <c r="Q14" s="54">
        <f t="shared" si="4"/>
        <v>50000</v>
      </c>
      <c r="R14" s="55">
        <v>60000</v>
      </c>
      <c r="S14" s="55"/>
      <c r="T14" s="54">
        <f t="shared" si="0"/>
        <v>60000</v>
      </c>
      <c r="U14" s="55"/>
      <c r="V14" s="54">
        <f t="shared" si="5"/>
        <v>60000</v>
      </c>
      <c r="W14" s="55">
        <v>70000</v>
      </c>
      <c r="X14" s="55"/>
      <c r="Y14" s="55">
        <v>70000</v>
      </c>
    </row>
    <row r="15" spans="1:25" ht="76.5" x14ac:dyDescent="0.2">
      <c r="G15" s="15" t="s">
        <v>277</v>
      </c>
      <c r="H15" s="34" t="s">
        <v>278</v>
      </c>
      <c r="I15" s="55">
        <v>1800000</v>
      </c>
      <c r="J15" s="55"/>
      <c r="K15" s="54">
        <f t="shared" si="1"/>
        <v>1800000</v>
      </c>
      <c r="L15" s="55"/>
      <c r="M15" s="54">
        <f t="shared" si="2"/>
        <v>1800000</v>
      </c>
      <c r="N15" s="55"/>
      <c r="O15" s="54">
        <f t="shared" si="3"/>
        <v>1800000</v>
      </c>
      <c r="P15" s="55"/>
      <c r="Q15" s="54">
        <f t="shared" si="4"/>
        <v>1800000</v>
      </c>
      <c r="R15" s="55">
        <v>1900000</v>
      </c>
      <c r="S15" s="55"/>
      <c r="T15" s="54">
        <f t="shared" si="0"/>
        <v>1900000</v>
      </c>
      <c r="U15" s="55"/>
      <c r="V15" s="54">
        <f t="shared" si="5"/>
        <v>1900000</v>
      </c>
      <c r="W15" s="55">
        <v>2000000</v>
      </c>
      <c r="X15" s="55"/>
      <c r="Y15" s="55">
        <v>2000000</v>
      </c>
    </row>
    <row r="16" spans="1:25" ht="24" x14ac:dyDescent="0.2">
      <c r="G16" s="16" t="s">
        <v>21</v>
      </c>
      <c r="H16" s="43" t="s">
        <v>22</v>
      </c>
      <c r="I16" s="54">
        <f>I17</f>
        <v>15653000</v>
      </c>
      <c r="J16" s="54">
        <f>J17</f>
        <v>0</v>
      </c>
      <c r="K16" s="54">
        <f t="shared" si="1"/>
        <v>15653000</v>
      </c>
      <c r="L16" s="54">
        <f>L17</f>
        <v>0</v>
      </c>
      <c r="M16" s="54">
        <f t="shared" si="2"/>
        <v>15653000</v>
      </c>
      <c r="N16" s="54">
        <f>N17</f>
        <v>0</v>
      </c>
      <c r="O16" s="54">
        <f t="shared" si="3"/>
        <v>15653000</v>
      </c>
      <c r="P16" s="54">
        <f>P17</f>
        <v>0</v>
      </c>
      <c r="Q16" s="54">
        <f t="shared" si="4"/>
        <v>15653000</v>
      </c>
      <c r="R16" s="54">
        <f>R17</f>
        <v>15530000</v>
      </c>
      <c r="S16" s="54">
        <f>S17</f>
        <v>0</v>
      </c>
      <c r="T16" s="54">
        <f t="shared" si="0"/>
        <v>15530000</v>
      </c>
      <c r="U16" s="54">
        <f>U17</f>
        <v>0</v>
      </c>
      <c r="V16" s="54">
        <f t="shared" si="5"/>
        <v>15530000</v>
      </c>
      <c r="W16" s="54">
        <f>W17</f>
        <v>15447000</v>
      </c>
      <c r="X16" s="54">
        <f>X17</f>
        <v>0</v>
      </c>
      <c r="Y16" s="54">
        <f>Y17</f>
        <v>15447000</v>
      </c>
    </row>
    <row r="17" spans="7:25" ht="27" customHeight="1" x14ac:dyDescent="0.2">
      <c r="G17" s="17" t="s">
        <v>23</v>
      </c>
      <c r="H17" s="44" t="s">
        <v>24</v>
      </c>
      <c r="I17" s="55">
        <f>I18+I20+I22+I24</f>
        <v>15653000</v>
      </c>
      <c r="J17" s="55">
        <f>J18+J20+J22+J24</f>
        <v>0</v>
      </c>
      <c r="K17" s="54">
        <f t="shared" si="1"/>
        <v>15653000</v>
      </c>
      <c r="L17" s="55">
        <f>L18+L20+L22+L24</f>
        <v>0</v>
      </c>
      <c r="M17" s="54">
        <f t="shared" si="2"/>
        <v>15653000</v>
      </c>
      <c r="N17" s="55">
        <f>N18+N20+N22+N24</f>
        <v>0</v>
      </c>
      <c r="O17" s="54">
        <f t="shared" si="3"/>
        <v>15653000</v>
      </c>
      <c r="P17" s="55">
        <f>P18+P20+P22+P24</f>
        <v>0</v>
      </c>
      <c r="Q17" s="54">
        <f t="shared" si="4"/>
        <v>15653000</v>
      </c>
      <c r="R17" s="55">
        <f>R18+R20+R22+R24</f>
        <v>15530000</v>
      </c>
      <c r="S17" s="55">
        <f>S18+S20+S22+S24</f>
        <v>0</v>
      </c>
      <c r="T17" s="54">
        <f t="shared" si="0"/>
        <v>15530000</v>
      </c>
      <c r="U17" s="55">
        <f>U18+U20+U22+U24</f>
        <v>0</v>
      </c>
      <c r="V17" s="54">
        <f t="shared" si="5"/>
        <v>15530000</v>
      </c>
      <c r="W17" s="55">
        <f>W18+W20+W22+W24</f>
        <v>15447000</v>
      </c>
      <c r="X17" s="55">
        <f>X18+X20+X22+X24</f>
        <v>0</v>
      </c>
      <c r="Y17" s="55">
        <f>Y18+Y20+Y22+Y24</f>
        <v>15447000</v>
      </c>
    </row>
    <row r="18" spans="7:25" ht="60" x14ac:dyDescent="0.2">
      <c r="G18" s="17" t="s">
        <v>25</v>
      </c>
      <c r="H18" s="44" t="s">
        <v>26</v>
      </c>
      <c r="I18" s="55">
        <f>I19</f>
        <v>7076000</v>
      </c>
      <c r="J18" s="55">
        <f>J19</f>
        <v>0</v>
      </c>
      <c r="K18" s="54">
        <f t="shared" si="1"/>
        <v>7076000</v>
      </c>
      <c r="L18" s="55">
        <f>L19</f>
        <v>0</v>
      </c>
      <c r="M18" s="54">
        <f t="shared" si="2"/>
        <v>7076000</v>
      </c>
      <c r="N18" s="55">
        <f>N19</f>
        <v>0</v>
      </c>
      <c r="O18" s="54">
        <f t="shared" si="3"/>
        <v>7076000</v>
      </c>
      <c r="P18" s="55">
        <f>P19</f>
        <v>0</v>
      </c>
      <c r="Q18" s="54">
        <f t="shared" si="4"/>
        <v>7076000</v>
      </c>
      <c r="R18" s="55">
        <f>R19</f>
        <v>6947000</v>
      </c>
      <c r="S18" s="55">
        <f>S19</f>
        <v>0</v>
      </c>
      <c r="T18" s="54">
        <f t="shared" si="0"/>
        <v>6947000</v>
      </c>
      <c r="U18" s="55">
        <f>U19</f>
        <v>0</v>
      </c>
      <c r="V18" s="54">
        <f t="shared" si="5"/>
        <v>6947000</v>
      </c>
      <c r="W18" s="55">
        <f>W19</f>
        <v>6800000</v>
      </c>
      <c r="X18" s="55">
        <f>X19</f>
        <v>0</v>
      </c>
      <c r="Y18" s="55">
        <f>Y19</f>
        <v>6800000</v>
      </c>
    </row>
    <row r="19" spans="7:25" ht="72" x14ac:dyDescent="0.2">
      <c r="G19" s="17" t="s">
        <v>27</v>
      </c>
      <c r="H19" s="44" t="s">
        <v>28</v>
      </c>
      <c r="I19" s="55">
        <v>7076000</v>
      </c>
      <c r="J19" s="55"/>
      <c r="K19" s="54">
        <f t="shared" si="1"/>
        <v>7076000</v>
      </c>
      <c r="L19" s="55"/>
      <c r="M19" s="54">
        <f t="shared" si="2"/>
        <v>7076000</v>
      </c>
      <c r="N19" s="55"/>
      <c r="O19" s="54">
        <f t="shared" si="3"/>
        <v>7076000</v>
      </c>
      <c r="P19" s="55"/>
      <c r="Q19" s="54">
        <f t="shared" si="4"/>
        <v>7076000</v>
      </c>
      <c r="R19" s="55">
        <v>6947000</v>
      </c>
      <c r="S19" s="55"/>
      <c r="T19" s="54">
        <f t="shared" si="0"/>
        <v>6947000</v>
      </c>
      <c r="U19" s="55"/>
      <c r="V19" s="54">
        <f t="shared" si="5"/>
        <v>6947000</v>
      </c>
      <c r="W19" s="55">
        <v>6800000</v>
      </c>
      <c r="X19" s="55"/>
      <c r="Y19" s="55">
        <v>6800000</v>
      </c>
    </row>
    <row r="20" spans="7:25" ht="73.5" customHeight="1" x14ac:dyDescent="0.2">
      <c r="G20" s="17" t="s">
        <v>29</v>
      </c>
      <c r="H20" s="44" t="s">
        <v>30</v>
      </c>
      <c r="I20" s="55">
        <f>I21</f>
        <v>39000</v>
      </c>
      <c r="J20" s="55">
        <f>J21</f>
        <v>0</v>
      </c>
      <c r="K20" s="54">
        <f t="shared" si="1"/>
        <v>39000</v>
      </c>
      <c r="L20" s="55">
        <f>L21</f>
        <v>0</v>
      </c>
      <c r="M20" s="54">
        <f t="shared" si="2"/>
        <v>39000</v>
      </c>
      <c r="N20" s="55">
        <f>N21</f>
        <v>0</v>
      </c>
      <c r="O20" s="54">
        <f t="shared" si="3"/>
        <v>39000</v>
      </c>
      <c r="P20" s="55">
        <f>P21</f>
        <v>0</v>
      </c>
      <c r="Q20" s="54">
        <f t="shared" si="4"/>
        <v>39000</v>
      </c>
      <c r="R20" s="55">
        <f>R21</f>
        <v>39000</v>
      </c>
      <c r="S20" s="55">
        <f>S21</f>
        <v>0</v>
      </c>
      <c r="T20" s="54">
        <f t="shared" si="0"/>
        <v>39000</v>
      </c>
      <c r="U20" s="55">
        <f>U21</f>
        <v>0</v>
      </c>
      <c r="V20" s="54">
        <f t="shared" si="5"/>
        <v>39000</v>
      </c>
      <c r="W20" s="55">
        <f>W21</f>
        <v>39000</v>
      </c>
      <c r="X20" s="55">
        <f>X21</f>
        <v>0</v>
      </c>
      <c r="Y20" s="55">
        <f>Y21</f>
        <v>39000</v>
      </c>
    </row>
    <row r="21" spans="7:25" ht="96" x14ac:dyDescent="0.2">
      <c r="G21" s="17" t="s">
        <v>31</v>
      </c>
      <c r="H21" s="44" t="s">
        <v>32</v>
      </c>
      <c r="I21" s="55">
        <v>39000</v>
      </c>
      <c r="J21" s="55"/>
      <c r="K21" s="54">
        <f t="shared" si="1"/>
        <v>39000</v>
      </c>
      <c r="L21" s="55"/>
      <c r="M21" s="54">
        <f t="shared" si="2"/>
        <v>39000</v>
      </c>
      <c r="N21" s="55"/>
      <c r="O21" s="54">
        <f t="shared" si="3"/>
        <v>39000</v>
      </c>
      <c r="P21" s="55"/>
      <c r="Q21" s="54">
        <f t="shared" si="4"/>
        <v>39000</v>
      </c>
      <c r="R21" s="55">
        <v>39000</v>
      </c>
      <c r="S21" s="55"/>
      <c r="T21" s="54">
        <f t="shared" si="0"/>
        <v>39000</v>
      </c>
      <c r="U21" s="55"/>
      <c r="V21" s="54">
        <f t="shared" si="5"/>
        <v>39000</v>
      </c>
      <c r="W21" s="55">
        <v>39000</v>
      </c>
      <c r="X21" s="55"/>
      <c r="Y21" s="55">
        <v>39000</v>
      </c>
    </row>
    <row r="22" spans="7:25" ht="84" x14ac:dyDescent="0.2">
      <c r="G22" s="17" t="s">
        <v>33</v>
      </c>
      <c r="H22" s="44" t="s">
        <v>34</v>
      </c>
      <c r="I22" s="55">
        <f>I23</f>
        <v>9423000</v>
      </c>
      <c r="J22" s="55">
        <f>J23</f>
        <v>0</v>
      </c>
      <c r="K22" s="54">
        <f t="shared" si="1"/>
        <v>9423000</v>
      </c>
      <c r="L22" s="55">
        <f>L23</f>
        <v>0</v>
      </c>
      <c r="M22" s="54">
        <f t="shared" si="2"/>
        <v>9423000</v>
      </c>
      <c r="N22" s="55">
        <f>N23</f>
        <v>0</v>
      </c>
      <c r="O22" s="54">
        <f t="shared" si="3"/>
        <v>9423000</v>
      </c>
      <c r="P22" s="55">
        <f>P23</f>
        <v>0</v>
      </c>
      <c r="Q22" s="54">
        <f t="shared" si="4"/>
        <v>9423000</v>
      </c>
      <c r="R22" s="55">
        <f>R23</f>
        <v>9403000</v>
      </c>
      <c r="S22" s="55">
        <f>S23</f>
        <v>0</v>
      </c>
      <c r="T22" s="54">
        <f t="shared" si="0"/>
        <v>9403000</v>
      </c>
      <c r="U22" s="55">
        <f>U23</f>
        <v>0</v>
      </c>
      <c r="V22" s="54">
        <f t="shared" si="5"/>
        <v>9403000</v>
      </c>
      <c r="W22" s="55">
        <f>W23</f>
        <v>9478000</v>
      </c>
      <c r="X22" s="55">
        <f>X23</f>
        <v>0</v>
      </c>
      <c r="Y22" s="55">
        <f>Y23</f>
        <v>9478000</v>
      </c>
    </row>
    <row r="23" spans="7:25" ht="96" x14ac:dyDescent="0.2">
      <c r="G23" s="17" t="s">
        <v>35</v>
      </c>
      <c r="H23" s="44" t="s">
        <v>36</v>
      </c>
      <c r="I23" s="55">
        <v>9423000</v>
      </c>
      <c r="J23" s="55"/>
      <c r="K23" s="54">
        <f t="shared" si="1"/>
        <v>9423000</v>
      </c>
      <c r="L23" s="55"/>
      <c r="M23" s="54">
        <f t="shared" si="2"/>
        <v>9423000</v>
      </c>
      <c r="N23" s="55"/>
      <c r="O23" s="54">
        <f t="shared" si="3"/>
        <v>9423000</v>
      </c>
      <c r="P23" s="55"/>
      <c r="Q23" s="54">
        <f t="shared" si="4"/>
        <v>9423000</v>
      </c>
      <c r="R23" s="55">
        <v>9403000</v>
      </c>
      <c r="S23" s="55"/>
      <c r="T23" s="54">
        <f t="shared" si="0"/>
        <v>9403000</v>
      </c>
      <c r="U23" s="55"/>
      <c r="V23" s="54">
        <f t="shared" si="5"/>
        <v>9403000</v>
      </c>
      <c r="W23" s="55">
        <v>9478000</v>
      </c>
      <c r="X23" s="55"/>
      <c r="Y23" s="55">
        <v>9478000</v>
      </c>
    </row>
    <row r="24" spans="7:25" ht="84" x14ac:dyDescent="0.2">
      <c r="G24" s="17" t="s">
        <v>37</v>
      </c>
      <c r="H24" s="44" t="s">
        <v>38</v>
      </c>
      <c r="I24" s="55">
        <f>I25</f>
        <v>-885000</v>
      </c>
      <c r="J24" s="55">
        <f>J25</f>
        <v>0</v>
      </c>
      <c r="K24" s="54">
        <f t="shared" si="1"/>
        <v>-885000</v>
      </c>
      <c r="L24" s="55">
        <f>L25</f>
        <v>0</v>
      </c>
      <c r="M24" s="54">
        <f t="shared" si="2"/>
        <v>-885000</v>
      </c>
      <c r="N24" s="55">
        <f>N25</f>
        <v>0</v>
      </c>
      <c r="O24" s="54">
        <f t="shared" si="3"/>
        <v>-885000</v>
      </c>
      <c r="P24" s="55">
        <f>P25</f>
        <v>0</v>
      </c>
      <c r="Q24" s="54">
        <f t="shared" si="4"/>
        <v>-885000</v>
      </c>
      <c r="R24" s="55">
        <f>R25</f>
        <v>-859000</v>
      </c>
      <c r="S24" s="55">
        <f>S25</f>
        <v>0</v>
      </c>
      <c r="T24" s="54">
        <f t="shared" si="0"/>
        <v>-859000</v>
      </c>
      <c r="U24" s="55">
        <f>U25</f>
        <v>0</v>
      </c>
      <c r="V24" s="54">
        <f t="shared" si="5"/>
        <v>-859000</v>
      </c>
      <c r="W24" s="55">
        <f>W25</f>
        <v>-870000</v>
      </c>
      <c r="X24" s="55">
        <f>X25</f>
        <v>0</v>
      </c>
      <c r="Y24" s="55">
        <f>Y25</f>
        <v>-870000</v>
      </c>
    </row>
    <row r="25" spans="7:25" ht="96" x14ac:dyDescent="0.2">
      <c r="G25" s="17" t="s">
        <v>39</v>
      </c>
      <c r="H25" s="44" t="s">
        <v>40</v>
      </c>
      <c r="I25" s="55">
        <v>-885000</v>
      </c>
      <c r="J25" s="55"/>
      <c r="K25" s="54">
        <f t="shared" si="1"/>
        <v>-885000</v>
      </c>
      <c r="L25" s="55"/>
      <c r="M25" s="54">
        <f t="shared" si="2"/>
        <v>-885000</v>
      </c>
      <c r="N25" s="55"/>
      <c r="O25" s="54">
        <f t="shared" si="3"/>
        <v>-885000</v>
      </c>
      <c r="P25" s="55"/>
      <c r="Q25" s="54">
        <f t="shared" si="4"/>
        <v>-885000</v>
      </c>
      <c r="R25" s="55">
        <v>-859000</v>
      </c>
      <c r="S25" s="55"/>
      <c r="T25" s="54">
        <f t="shared" si="0"/>
        <v>-859000</v>
      </c>
      <c r="U25" s="55"/>
      <c r="V25" s="54">
        <f t="shared" si="5"/>
        <v>-859000</v>
      </c>
      <c r="W25" s="55">
        <v>-870000</v>
      </c>
      <c r="X25" s="55"/>
      <c r="Y25" s="55">
        <v>-870000</v>
      </c>
    </row>
    <row r="26" spans="7:25" x14ac:dyDescent="0.2">
      <c r="G26" s="13" t="s">
        <v>41</v>
      </c>
      <c r="H26" s="45" t="s">
        <v>42</v>
      </c>
      <c r="I26" s="54">
        <f>I27+I30+I32</f>
        <v>11097000</v>
      </c>
      <c r="J26" s="54">
        <f>J27+J30+J32</f>
        <v>0</v>
      </c>
      <c r="K26" s="54">
        <f t="shared" si="1"/>
        <v>11097000</v>
      </c>
      <c r="L26" s="54">
        <f>L27+L30+L32</f>
        <v>0</v>
      </c>
      <c r="M26" s="54">
        <f t="shared" si="2"/>
        <v>11097000</v>
      </c>
      <c r="N26" s="54">
        <f>N27+N30+N32</f>
        <v>0</v>
      </c>
      <c r="O26" s="54">
        <f t="shared" si="3"/>
        <v>11097000</v>
      </c>
      <c r="P26" s="54">
        <f>P27+P30+P32</f>
        <v>0</v>
      </c>
      <c r="Q26" s="54">
        <f t="shared" si="4"/>
        <v>11097000</v>
      </c>
      <c r="R26" s="54">
        <f>R27+R30+R32</f>
        <v>11888000</v>
      </c>
      <c r="S26" s="54">
        <f>S27+S30+S32</f>
        <v>0</v>
      </c>
      <c r="T26" s="54">
        <f t="shared" si="0"/>
        <v>11888000</v>
      </c>
      <c r="U26" s="54">
        <f>U27+U30+U32</f>
        <v>0</v>
      </c>
      <c r="V26" s="54">
        <f t="shared" si="5"/>
        <v>11888000</v>
      </c>
      <c r="W26" s="54">
        <f>W27+W30+W32</f>
        <v>12692000</v>
      </c>
      <c r="X26" s="54">
        <f>X27+X30+X32</f>
        <v>0</v>
      </c>
      <c r="Y26" s="54">
        <f>Y27+Y30+Y32</f>
        <v>12692000</v>
      </c>
    </row>
    <row r="27" spans="7:25" ht="25.5" hidden="1" x14ac:dyDescent="0.2">
      <c r="G27" s="18" t="s">
        <v>43</v>
      </c>
      <c r="H27" s="40" t="s">
        <v>44</v>
      </c>
      <c r="I27" s="54">
        <f>I28+I29</f>
        <v>0</v>
      </c>
      <c r="J27" s="54">
        <f>J28+J29</f>
        <v>0</v>
      </c>
      <c r="K27" s="54">
        <f t="shared" si="1"/>
        <v>0</v>
      </c>
      <c r="L27" s="54">
        <f>L28+L29</f>
        <v>0</v>
      </c>
      <c r="M27" s="54">
        <f t="shared" si="2"/>
        <v>0</v>
      </c>
      <c r="N27" s="54">
        <f>N28+N29</f>
        <v>0</v>
      </c>
      <c r="O27" s="54">
        <f t="shared" si="3"/>
        <v>0</v>
      </c>
      <c r="P27" s="54">
        <f>P28+P29</f>
        <v>0</v>
      </c>
      <c r="Q27" s="54">
        <f t="shared" si="4"/>
        <v>0</v>
      </c>
      <c r="R27" s="54">
        <f>R28+R29</f>
        <v>0</v>
      </c>
      <c r="S27" s="54">
        <f>S28+S29</f>
        <v>0</v>
      </c>
      <c r="T27" s="54">
        <f t="shared" si="0"/>
        <v>0</v>
      </c>
      <c r="U27" s="54">
        <f>U28+U29</f>
        <v>0</v>
      </c>
      <c r="V27" s="54">
        <f t="shared" si="5"/>
        <v>0</v>
      </c>
      <c r="W27" s="54"/>
      <c r="X27" s="54"/>
      <c r="Y27" s="54"/>
    </row>
    <row r="28" spans="7:25" ht="25.5" hidden="1" x14ac:dyDescent="0.2">
      <c r="G28" s="6" t="s">
        <v>45</v>
      </c>
      <c r="H28" s="34" t="s">
        <v>44</v>
      </c>
      <c r="I28" s="55"/>
      <c r="J28" s="55"/>
      <c r="K28" s="54">
        <f t="shared" si="1"/>
        <v>0</v>
      </c>
      <c r="L28" s="55"/>
      <c r="M28" s="54">
        <f t="shared" si="2"/>
        <v>0</v>
      </c>
      <c r="N28" s="55"/>
      <c r="O28" s="54">
        <f t="shared" si="3"/>
        <v>0</v>
      </c>
      <c r="P28" s="55"/>
      <c r="Q28" s="54">
        <f t="shared" si="4"/>
        <v>0</v>
      </c>
      <c r="R28" s="55">
        <v>0</v>
      </c>
      <c r="S28" s="55">
        <v>0</v>
      </c>
      <c r="T28" s="54">
        <f t="shared" si="0"/>
        <v>0</v>
      </c>
      <c r="U28" s="55">
        <v>0</v>
      </c>
      <c r="V28" s="54">
        <f t="shared" si="5"/>
        <v>0</v>
      </c>
      <c r="W28" s="54"/>
      <c r="X28" s="54"/>
      <c r="Y28" s="54"/>
    </row>
    <row r="29" spans="7:25" ht="38.25" hidden="1" x14ac:dyDescent="0.2">
      <c r="G29" s="6" t="s">
        <v>46</v>
      </c>
      <c r="H29" s="34" t="s">
        <v>47</v>
      </c>
      <c r="I29" s="55"/>
      <c r="J29" s="55"/>
      <c r="K29" s="54">
        <f t="shared" si="1"/>
        <v>0</v>
      </c>
      <c r="L29" s="55"/>
      <c r="M29" s="54">
        <f t="shared" si="2"/>
        <v>0</v>
      </c>
      <c r="N29" s="55"/>
      <c r="O29" s="54">
        <f t="shared" si="3"/>
        <v>0</v>
      </c>
      <c r="P29" s="55"/>
      <c r="Q29" s="54">
        <f t="shared" si="4"/>
        <v>0</v>
      </c>
      <c r="R29" s="55"/>
      <c r="S29" s="55"/>
      <c r="T29" s="54">
        <f t="shared" si="0"/>
        <v>0</v>
      </c>
      <c r="U29" s="55"/>
      <c r="V29" s="54">
        <f t="shared" si="5"/>
        <v>0</v>
      </c>
      <c r="W29" s="54"/>
      <c r="X29" s="54"/>
      <c r="Y29" s="54"/>
    </row>
    <row r="30" spans="7:25" x14ac:dyDescent="0.2">
      <c r="G30" s="19" t="s">
        <v>48</v>
      </c>
      <c r="H30" s="32" t="s">
        <v>49</v>
      </c>
      <c r="I30" s="54">
        <f>I31</f>
        <v>3164000</v>
      </c>
      <c r="J30" s="54">
        <f>J31</f>
        <v>0</v>
      </c>
      <c r="K30" s="54">
        <f t="shared" si="1"/>
        <v>3164000</v>
      </c>
      <c r="L30" s="54">
        <f>L31</f>
        <v>0</v>
      </c>
      <c r="M30" s="54">
        <f t="shared" si="2"/>
        <v>3164000</v>
      </c>
      <c r="N30" s="54">
        <f>N31</f>
        <v>0</v>
      </c>
      <c r="O30" s="54">
        <f t="shared" si="3"/>
        <v>3164000</v>
      </c>
      <c r="P30" s="54">
        <f>P31</f>
        <v>0</v>
      </c>
      <c r="Q30" s="54">
        <f t="shared" si="4"/>
        <v>3164000</v>
      </c>
      <c r="R30" s="54">
        <f>R31</f>
        <v>3400000</v>
      </c>
      <c r="S30" s="54">
        <f>S31</f>
        <v>0</v>
      </c>
      <c r="T30" s="54">
        <f t="shared" si="0"/>
        <v>3400000</v>
      </c>
      <c r="U30" s="54">
        <f>U31</f>
        <v>0</v>
      </c>
      <c r="V30" s="54">
        <f t="shared" si="5"/>
        <v>3400000</v>
      </c>
      <c r="W30" s="54">
        <f>W31</f>
        <v>3610000</v>
      </c>
      <c r="X30" s="54">
        <f>X31</f>
        <v>0</v>
      </c>
      <c r="Y30" s="54">
        <f>Y31</f>
        <v>3610000</v>
      </c>
    </row>
    <row r="31" spans="7:25" x14ac:dyDescent="0.2">
      <c r="G31" s="6" t="s">
        <v>50</v>
      </c>
      <c r="H31" s="34" t="s">
        <v>49</v>
      </c>
      <c r="I31" s="55">
        <v>3164000</v>
      </c>
      <c r="J31" s="55"/>
      <c r="K31" s="54">
        <f t="shared" si="1"/>
        <v>3164000</v>
      </c>
      <c r="L31" s="55"/>
      <c r="M31" s="54">
        <f t="shared" si="2"/>
        <v>3164000</v>
      </c>
      <c r="N31" s="55"/>
      <c r="O31" s="54">
        <f t="shared" si="3"/>
        <v>3164000</v>
      </c>
      <c r="P31" s="55"/>
      <c r="Q31" s="54">
        <f t="shared" si="4"/>
        <v>3164000</v>
      </c>
      <c r="R31" s="55">
        <v>3400000</v>
      </c>
      <c r="S31" s="55"/>
      <c r="T31" s="54">
        <f t="shared" si="0"/>
        <v>3400000</v>
      </c>
      <c r="U31" s="55"/>
      <c r="V31" s="54">
        <f t="shared" si="5"/>
        <v>3400000</v>
      </c>
      <c r="W31" s="55">
        <v>3610000</v>
      </c>
      <c r="X31" s="55"/>
      <c r="Y31" s="55">
        <v>3610000</v>
      </c>
    </row>
    <row r="32" spans="7:25" ht="25.5" x14ac:dyDescent="0.2">
      <c r="G32" s="18" t="s">
        <v>51</v>
      </c>
      <c r="H32" s="40" t="s">
        <v>52</v>
      </c>
      <c r="I32" s="54">
        <f>I33</f>
        <v>7933000</v>
      </c>
      <c r="J32" s="54">
        <f>J33</f>
        <v>0</v>
      </c>
      <c r="K32" s="54">
        <f t="shared" si="1"/>
        <v>7933000</v>
      </c>
      <c r="L32" s="54">
        <f>L33</f>
        <v>0</v>
      </c>
      <c r="M32" s="54">
        <f t="shared" si="2"/>
        <v>7933000</v>
      </c>
      <c r="N32" s="54">
        <f>N33</f>
        <v>0</v>
      </c>
      <c r="O32" s="54">
        <f t="shared" si="3"/>
        <v>7933000</v>
      </c>
      <c r="P32" s="54">
        <f>P33</f>
        <v>0</v>
      </c>
      <c r="Q32" s="54">
        <f t="shared" si="4"/>
        <v>7933000</v>
      </c>
      <c r="R32" s="54">
        <f>R33</f>
        <v>8488000</v>
      </c>
      <c r="S32" s="54">
        <f>S33</f>
        <v>0</v>
      </c>
      <c r="T32" s="54">
        <f t="shared" si="0"/>
        <v>8488000</v>
      </c>
      <c r="U32" s="54">
        <f>U33</f>
        <v>0</v>
      </c>
      <c r="V32" s="54">
        <f t="shared" si="5"/>
        <v>8488000</v>
      </c>
      <c r="W32" s="54">
        <f>W33</f>
        <v>9082000</v>
      </c>
      <c r="X32" s="54">
        <f>X33</f>
        <v>0</v>
      </c>
      <c r="Y32" s="54">
        <f>Y33</f>
        <v>9082000</v>
      </c>
    </row>
    <row r="33" spans="7:25" ht="38.25" x14ac:dyDescent="0.2">
      <c r="G33" s="6" t="s">
        <v>53</v>
      </c>
      <c r="H33" s="34" t="s">
        <v>54</v>
      </c>
      <c r="I33" s="55">
        <v>7933000</v>
      </c>
      <c r="J33" s="55"/>
      <c r="K33" s="54">
        <f t="shared" si="1"/>
        <v>7933000</v>
      </c>
      <c r="L33" s="55"/>
      <c r="M33" s="54">
        <f t="shared" si="2"/>
        <v>7933000</v>
      </c>
      <c r="N33" s="55"/>
      <c r="O33" s="54">
        <f t="shared" si="3"/>
        <v>7933000</v>
      </c>
      <c r="P33" s="55"/>
      <c r="Q33" s="54">
        <f t="shared" si="4"/>
        <v>7933000</v>
      </c>
      <c r="R33" s="55">
        <v>8488000</v>
      </c>
      <c r="S33" s="55"/>
      <c r="T33" s="54">
        <f t="shared" si="0"/>
        <v>8488000</v>
      </c>
      <c r="U33" s="55"/>
      <c r="V33" s="54">
        <f t="shared" si="5"/>
        <v>8488000</v>
      </c>
      <c r="W33" s="55">
        <v>9082000</v>
      </c>
      <c r="X33" s="55"/>
      <c r="Y33" s="55">
        <v>9082000</v>
      </c>
    </row>
    <row r="34" spans="7:25" x14ac:dyDescent="0.2">
      <c r="G34" s="20" t="s">
        <v>55</v>
      </c>
      <c r="H34" s="41" t="s">
        <v>56</v>
      </c>
      <c r="I34" s="54">
        <f>I35+I38</f>
        <v>1770000</v>
      </c>
      <c r="J34" s="54">
        <f>J35+J38</f>
        <v>0</v>
      </c>
      <c r="K34" s="54">
        <f t="shared" si="1"/>
        <v>1770000</v>
      </c>
      <c r="L34" s="54">
        <f>L35+L38</f>
        <v>0</v>
      </c>
      <c r="M34" s="54">
        <f t="shared" si="2"/>
        <v>1770000</v>
      </c>
      <c r="N34" s="54">
        <f>N35+N38</f>
        <v>0</v>
      </c>
      <c r="O34" s="54">
        <f t="shared" si="3"/>
        <v>1770000</v>
      </c>
      <c r="P34" s="54">
        <f>P35+P38</f>
        <v>0</v>
      </c>
      <c r="Q34" s="54">
        <f t="shared" si="4"/>
        <v>1770000</v>
      </c>
      <c r="R34" s="54">
        <f>R35+R38</f>
        <v>1840000</v>
      </c>
      <c r="S34" s="54">
        <f>S35+S38</f>
        <v>0</v>
      </c>
      <c r="T34" s="54">
        <f t="shared" si="0"/>
        <v>1840000</v>
      </c>
      <c r="U34" s="54">
        <f>U35+U38</f>
        <v>0</v>
      </c>
      <c r="V34" s="54">
        <f t="shared" si="5"/>
        <v>1840000</v>
      </c>
      <c r="W34" s="54">
        <f>W35+W38</f>
        <v>1900000</v>
      </c>
      <c r="X34" s="54">
        <f>X35+X38</f>
        <v>0</v>
      </c>
      <c r="Y34" s="54">
        <f>Y35+Y38</f>
        <v>1900000</v>
      </c>
    </row>
    <row r="35" spans="7:25" ht="25.5" x14ac:dyDescent="0.2">
      <c r="G35" s="6" t="s">
        <v>57</v>
      </c>
      <c r="H35" s="34" t="s">
        <v>282</v>
      </c>
      <c r="I35" s="55">
        <f>I36</f>
        <v>1760000</v>
      </c>
      <c r="J35" s="55">
        <f>J36</f>
        <v>0</v>
      </c>
      <c r="K35" s="54">
        <f t="shared" si="1"/>
        <v>1760000</v>
      </c>
      <c r="L35" s="55">
        <f>L36</f>
        <v>0</v>
      </c>
      <c r="M35" s="54">
        <f t="shared" si="2"/>
        <v>1760000</v>
      </c>
      <c r="N35" s="55">
        <f>N36</f>
        <v>0</v>
      </c>
      <c r="O35" s="54">
        <f t="shared" si="3"/>
        <v>1760000</v>
      </c>
      <c r="P35" s="55">
        <f>P36</f>
        <v>0</v>
      </c>
      <c r="Q35" s="54">
        <f t="shared" si="4"/>
        <v>1760000</v>
      </c>
      <c r="R35" s="55">
        <f>R36</f>
        <v>1830000</v>
      </c>
      <c r="S35" s="55">
        <f>S36</f>
        <v>0</v>
      </c>
      <c r="T35" s="54">
        <f t="shared" si="0"/>
        <v>1830000</v>
      </c>
      <c r="U35" s="55">
        <f>U36</f>
        <v>0</v>
      </c>
      <c r="V35" s="54">
        <f t="shared" si="5"/>
        <v>1830000</v>
      </c>
      <c r="W35" s="55">
        <f>W36</f>
        <v>1890000</v>
      </c>
      <c r="X35" s="55">
        <f>X36</f>
        <v>0</v>
      </c>
      <c r="Y35" s="55">
        <f>Y36</f>
        <v>1890000</v>
      </c>
    </row>
    <row r="36" spans="7:25" ht="38.25" x14ac:dyDescent="0.2">
      <c r="G36" s="6" t="s">
        <v>58</v>
      </c>
      <c r="H36" s="34" t="s">
        <v>59</v>
      </c>
      <c r="I36" s="55">
        <v>1760000</v>
      </c>
      <c r="J36" s="55"/>
      <c r="K36" s="54">
        <f t="shared" si="1"/>
        <v>1760000</v>
      </c>
      <c r="L36" s="55"/>
      <c r="M36" s="54">
        <f t="shared" si="2"/>
        <v>1760000</v>
      </c>
      <c r="N36" s="55"/>
      <c r="O36" s="54">
        <f t="shared" si="3"/>
        <v>1760000</v>
      </c>
      <c r="P36" s="55"/>
      <c r="Q36" s="54">
        <f t="shared" si="4"/>
        <v>1760000</v>
      </c>
      <c r="R36" s="55">
        <v>1830000</v>
      </c>
      <c r="S36" s="55"/>
      <c r="T36" s="54">
        <f t="shared" si="0"/>
        <v>1830000</v>
      </c>
      <c r="U36" s="55"/>
      <c r="V36" s="54">
        <f t="shared" si="5"/>
        <v>1830000</v>
      </c>
      <c r="W36" s="55">
        <v>1890000</v>
      </c>
      <c r="X36" s="55"/>
      <c r="Y36" s="55">
        <v>1890000</v>
      </c>
    </row>
    <row r="37" spans="7:25" hidden="1" x14ac:dyDescent="0.2">
      <c r="G37" s="6"/>
      <c r="H37" s="34"/>
      <c r="I37" s="55"/>
      <c r="J37" s="55"/>
      <c r="K37" s="54">
        <f t="shared" si="1"/>
        <v>0</v>
      </c>
      <c r="L37" s="55"/>
      <c r="M37" s="54">
        <f t="shared" si="2"/>
        <v>0</v>
      </c>
      <c r="N37" s="55"/>
      <c r="O37" s="54">
        <f t="shared" si="3"/>
        <v>0</v>
      </c>
      <c r="P37" s="55"/>
      <c r="Q37" s="54">
        <f t="shared" si="4"/>
        <v>0</v>
      </c>
      <c r="R37" s="55"/>
      <c r="S37" s="55"/>
      <c r="T37" s="54">
        <f t="shared" si="0"/>
        <v>0</v>
      </c>
      <c r="U37" s="55"/>
      <c r="V37" s="54">
        <f t="shared" si="5"/>
        <v>0</v>
      </c>
      <c r="W37" s="54" t="e">
        <f>T37/S37*100</f>
        <v>#DIV/0!</v>
      </c>
      <c r="X37" s="54" t="e">
        <f>W37/T37*100</f>
        <v>#DIV/0!</v>
      </c>
      <c r="Y37" s="54" t="e">
        <f>X37/W37*100</f>
        <v>#DIV/0!</v>
      </c>
    </row>
    <row r="38" spans="7:25" ht="35.25" customHeight="1" x14ac:dyDescent="0.2">
      <c r="G38" s="6" t="s">
        <v>60</v>
      </c>
      <c r="H38" s="34" t="s">
        <v>61</v>
      </c>
      <c r="I38" s="55">
        <f>I39</f>
        <v>10000</v>
      </c>
      <c r="J38" s="55">
        <f>J39</f>
        <v>0</v>
      </c>
      <c r="K38" s="54">
        <f t="shared" si="1"/>
        <v>10000</v>
      </c>
      <c r="L38" s="55">
        <f>L39</f>
        <v>0</v>
      </c>
      <c r="M38" s="54">
        <f t="shared" si="2"/>
        <v>10000</v>
      </c>
      <c r="N38" s="55">
        <f>N39</f>
        <v>0</v>
      </c>
      <c r="O38" s="54">
        <f t="shared" si="3"/>
        <v>10000</v>
      </c>
      <c r="P38" s="55">
        <f>P39</f>
        <v>0</v>
      </c>
      <c r="Q38" s="54">
        <f t="shared" si="4"/>
        <v>10000</v>
      </c>
      <c r="R38" s="55">
        <f>R39</f>
        <v>10000</v>
      </c>
      <c r="S38" s="55">
        <f>S39</f>
        <v>0</v>
      </c>
      <c r="T38" s="54">
        <f t="shared" si="0"/>
        <v>10000</v>
      </c>
      <c r="U38" s="55">
        <f>U39</f>
        <v>0</v>
      </c>
      <c r="V38" s="54">
        <f t="shared" si="5"/>
        <v>10000</v>
      </c>
      <c r="W38" s="55">
        <f>W39</f>
        <v>10000</v>
      </c>
      <c r="X38" s="55">
        <f>X39</f>
        <v>0</v>
      </c>
      <c r="Y38" s="55">
        <f>Y39</f>
        <v>10000</v>
      </c>
    </row>
    <row r="39" spans="7:25" ht="26.25" customHeight="1" x14ac:dyDescent="0.2">
      <c r="G39" s="6" t="s">
        <v>62</v>
      </c>
      <c r="H39" s="34" t="s">
        <v>63</v>
      </c>
      <c r="I39" s="55">
        <v>10000</v>
      </c>
      <c r="J39" s="55"/>
      <c r="K39" s="54">
        <f t="shared" si="1"/>
        <v>10000</v>
      </c>
      <c r="L39" s="55"/>
      <c r="M39" s="54">
        <f t="shared" si="2"/>
        <v>10000</v>
      </c>
      <c r="N39" s="55"/>
      <c r="O39" s="54">
        <f t="shared" si="3"/>
        <v>10000</v>
      </c>
      <c r="P39" s="55"/>
      <c r="Q39" s="54">
        <f t="shared" si="4"/>
        <v>10000</v>
      </c>
      <c r="R39" s="55">
        <v>10000</v>
      </c>
      <c r="S39" s="55"/>
      <c r="T39" s="54">
        <f t="shared" si="0"/>
        <v>10000</v>
      </c>
      <c r="U39" s="55"/>
      <c r="V39" s="54">
        <f t="shared" si="5"/>
        <v>10000</v>
      </c>
      <c r="W39" s="55">
        <v>10000</v>
      </c>
      <c r="X39" s="55"/>
      <c r="Y39" s="55">
        <v>10000</v>
      </c>
    </row>
    <row r="40" spans="7:25" ht="38.25" x14ac:dyDescent="0.2">
      <c r="G40" s="18" t="s">
        <v>64</v>
      </c>
      <c r="H40" s="40" t="s">
        <v>65</v>
      </c>
      <c r="I40" s="54">
        <f>I41+I47</f>
        <v>4340000</v>
      </c>
      <c r="J40" s="54">
        <f>J41+J47</f>
        <v>0</v>
      </c>
      <c r="K40" s="54">
        <f t="shared" si="1"/>
        <v>4340000</v>
      </c>
      <c r="L40" s="54">
        <f>L41+L47</f>
        <v>0</v>
      </c>
      <c r="M40" s="54">
        <f t="shared" si="2"/>
        <v>4340000</v>
      </c>
      <c r="N40" s="54">
        <f>N41+N47</f>
        <v>0</v>
      </c>
      <c r="O40" s="54">
        <f t="shared" si="3"/>
        <v>4340000</v>
      </c>
      <c r="P40" s="54">
        <f>P41+P47</f>
        <v>0</v>
      </c>
      <c r="Q40" s="54">
        <f t="shared" si="4"/>
        <v>4340000</v>
      </c>
      <c r="R40" s="54">
        <f>R41+R47</f>
        <v>4340000</v>
      </c>
      <c r="S40" s="54">
        <f>S41+S47</f>
        <v>0</v>
      </c>
      <c r="T40" s="54">
        <f t="shared" ref="T40:T71" si="6">R40+S40</f>
        <v>4340000</v>
      </c>
      <c r="U40" s="54">
        <f>U41+U47</f>
        <v>0</v>
      </c>
      <c r="V40" s="54">
        <f t="shared" si="5"/>
        <v>4340000</v>
      </c>
      <c r="W40" s="54">
        <f>W41+W47</f>
        <v>4340000</v>
      </c>
      <c r="X40" s="54">
        <f>X41+X47</f>
        <v>0</v>
      </c>
      <c r="Y40" s="54">
        <f>Y41+Y47</f>
        <v>4340000</v>
      </c>
    </row>
    <row r="41" spans="7:25" ht="63.75" customHeight="1" x14ac:dyDescent="0.2">
      <c r="G41" s="18" t="s">
        <v>66</v>
      </c>
      <c r="H41" s="40" t="s">
        <v>67</v>
      </c>
      <c r="I41" s="54">
        <f>I46+I42</f>
        <v>4300000</v>
      </c>
      <c r="J41" s="54">
        <f>J46+J42</f>
        <v>0</v>
      </c>
      <c r="K41" s="54">
        <f t="shared" si="1"/>
        <v>4300000</v>
      </c>
      <c r="L41" s="54">
        <f>L46+L42</f>
        <v>0</v>
      </c>
      <c r="M41" s="54">
        <f t="shared" si="2"/>
        <v>4300000</v>
      </c>
      <c r="N41" s="54">
        <f>N46+N42</f>
        <v>0</v>
      </c>
      <c r="O41" s="54">
        <f t="shared" si="3"/>
        <v>4300000</v>
      </c>
      <c r="P41" s="54">
        <f>P46+P42</f>
        <v>0</v>
      </c>
      <c r="Q41" s="54">
        <f t="shared" si="4"/>
        <v>4300000</v>
      </c>
      <c r="R41" s="54">
        <f>R46+R42</f>
        <v>4300000</v>
      </c>
      <c r="S41" s="54">
        <f>S46+S42</f>
        <v>0</v>
      </c>
      <c r="T41" s="54">
        <f t="shared" si="6"/>
        <v>4300000</v>
      </c>
      <c r="U41" s="54">
        <f>U46+U42</f>
        <v>0</v>
      </c>
      <c r="V41" s="54">
        <f t="shared" si="5"/>
        <v>4300000</v>
      </c>
      <c r="W41" s="54">
        <f>W46+W42</f>
        <v>4300000</v>
      </c>
      <c r="X41" s="54">
        <f>X46+X42</f>
        <v>0</v>
      </c>
      <c r="Y41" s="54">
        <f>Y46+Y42</f>
        <v>4300000</v>
      </c>
    </row>
    <row r="42" spans="7:25" ht="51" x14ac:dyDescent="0.2">
      <c r="G42" s="6" t="s">
        <v>68</v>
      </c>
      <c r="H42" s="34" t="s">
        <v>69</v>
      </c>
      <c r="I42" s="55">
        <f>I43+I44</f>
        <v>4270000</v>
      </c>
      <c r="J42" s="55">
        <f>J43+J44</f>
        <v>0</v>
      </c>
      <c r="K42" s="54">
        <f t="shared" si="1"/>
        <v>4270000</v>
      </c>
      <c r="L42" s="55">
        <f>L43+L44</f>
        <v>0</v>
      </c>
      <c r="M42" s="54">
        <f t="shared" si="2"/>
        <v>4270000</v>
      </c>
      <c r="N42" s="55">
        <f>N43+N44</f>
        <v>0</v>
      </c>
      <c r="O42" s="54">
        <f t="shared" si="3"/>
        <v>4270000</v>
      </c>
      <c r="P42" s="55">
        <f>P43+P44</f>
        <v>0</v>
      </c>
      <c r="Q42" s="54">
        <f t="shared" si="4"/>
        <v>4270000</v>
      </c>
      <c r="R42" s="55">
        <f>R43+R44</f>
        <v>4270000</v>
      </c>
      <c r="S42" s="55">
        <f>S43+S44</f>
        <v>0</v>
      </c>
      <c r="T42" s="54">
        <f t="shared" si="6"/>
        <v>4270000</v>
      </c>
      <c r="U42" s="55">
        <f>U43+U44</f>
        <v>0</v>
      </c>
      <c r="V42" s="54">
        <f t="shared" si="5"/>
        <v>4270000</v>
      </c>
      <c r="W42" s="55">
        <f>W43+W44</f>
        <v>4270000</v>
      </c>
      <c r="X42" s="55">
        <f>X43+X44</f>
        <v>0</v>
      </c>
      <c r="Y42" s="55">
        <f>Y43+Y44</f>
        <v>4270000</v>
      </c>
    </row>
    <row r="43" spans="7:25" ht="89.25" x14ac:dyDescent="0.2">
      <c r="G43" s="21" t="s">
        <v>70</v>
      </c>
      <c r="H43" s="46" t="s">
        <v>71</v>
      </c>
      <c r="I43" s="56">
        <v>3950000</v>
      </c>
      <c r="J43" s="56"/>
      <c r="K43" s="54">
        <f t="shared" si="1"/>
        <v>3950000</v>
      </c>
      <c r="L43" s="56"/>
      <c r="M43" s="54">
        <f t="shared" si="2"/>
        <v>3950000</v>
      </c>
      <c r="N43" s="56"/>
      <c r="O43" s="54">
        <f t="shared" si="3"/>
        <v>3950000</v>
      </c>
      <c r="P43" s="56"/>
      <c r="Q43" s="54">
        <f t="shared" si="4"/>
        <v>3950000</v>
      </c>
      <c r="R43" s="56">
        <v>3950000</v>
      </c>
      <c r="S43" s="56"/>
      <c r="T43" s="54">
        <f t="shared" si="6"/>
        <v>3950000</v>
      </c>
      <c r="U43" s="56"/>
      <c r="V43" s="54">
        <f t="shared" si="5"/>
        <v>3950000</v>
      </c>
      <c r="W43" s="56">
        <v>3950000</v>
      </c>
      <c r="X43" s="56"/>
      <c r="Y43" s="56">
        <v>3950000</v>
      </c>
    </row>
    <row r="44" spans="7:25" ht="76.5" x14ac:dyDescent="0.2">
      <c r="G44" s="21" t="s">
        <v>72</v>
      </c>
      <c r="H44" s="46" t="s">
        <v>73</v>
      </c>
      <c r="I44" s="56">
        <v>320000</v>
      </c>
      <c r="J44" s="56"/>
      <c r="K44" s="54">
        <f t="shared" si="1"/>
        <v>320000</v>
      </c>
      <c r="L44" s="56"/>
      <c r="M44" s="54">
        <f t="shared" si="2"/>
        <v>320000</v>
      </c>
      <c r="N44" s="56"/>
      <c r="O44" s="54">
        <f t="shared" si="3"/>
        <v>320000</v>
      </c>
      <c r="P44" s="56"/>
      <c r="Q44" s="54">
        <f t="shared" si="4"/>
        <v>320000</v>
      </c>
      <c r="R44" s="56">
        <v>320000</v>
      </c>
      <c r="S44" s="56"/>
      <c r="T44" s="54">
        <f t="shared" si="6"/>
        <v>320000</v>
      </c>
      <c r="U44" s="56"/>
      <c r="V44" s="54">
        <f t="shared" si="5"/>
        <v>320000</v>
      </c>
      <c r="W44" s="56">
        <v>320000</v>
      </c>
      <c r="X44" s="56"/>
      <c r="Y44" s="56">
        <v>320000</v>
      </c>
    </row>
    <row r="45" spans="7:25" ht="76.5" x14ac:dyDescent="0.2">
      <c r="G45" s="22" t="s">
        <v>74</v>
      </c>
      <c r="H45" s="34" t="s">
        <v>75</v>
      </c>
      <c r="I45" s="55">
        <f>I46</f>
        <v>30000</v>
      </c>
      <c r="J45" s="55">
        <f>J46</f>
        <v>0</v>
      </c>
      <c r="K45" s="54">
        <f t="shared" si="1"/>
        <v>30000</v>
      </c>
      <c r="L45" s="55">
        <f>L46</f>
        <v>0</v>
      </c>
      <c r="M45" s="54">
        <f t="shared" si="2"/>
        <v>30000</v>
      </c>
      <c r="N45" s="55">
        <f>N46</f>
        <v>0</v>
      </c>
      <c r="O45" s="54">
        <f t="shared" si="3"/>
        <v>30000</v>
      </c>
      <c r="P45" s="55">
        <f>P46</f>
        <v>0</v>
      </c>
      <c r="Q45" s="54">
        <f t="shared" si="4"/>
        <v>30000</v>
      </c>
      <c r="R45" s="55">
        <f>R46</f>
        <v>30000</v>
      </c>
      <c r="S45" s="55">
        <f>S46</f>
        <v>0</v>
      </c>
      <c r="T45" s="54">
        <f t="shared" si="6"/>
        <v>30000</v>
      </c>
      <c r="U45" s="55">
        <f>U46</f>
        <v>0</v>
      </c>
      <c r="V45" s="54">
        <f t="shared" si="5"/>
        <v>30000</v>
      </c>
      <c r="W45" s="55">
        <f>W46</f>
        <v>30000</v>
      </c>
      <c r="X45" s="55">
        <f>X46</f>
        <v>0</v>
      </c>
      <c r="Y45" s="55">
        <f>Y46</f>
        <v>30000</v>
      </c>
    </row>
    <row r="46" spans="7:25" ht="76.5" x14ac:dyDescent="0.2">
      <c r="G46" s="21" t="s">
        <v>76</v>
      </c>
      <c r="H46" s="46" t="s">
        <v>77</v>
      </c>
      <c r="I46" s="56">
        <v>30000</v>
      </c>
      <c r="J46" s="56"/>
      <c r="K46" s="54">
        <f t="shared" si="1"/>
        <v>30000</v>
      </c>
      <c r="L46" s="56"/>
      <c r="M46" s="54">
        <f t="shared" si="2"/>
        <v>30000</v>
      </c>
      <c r="N46" s="56"/>
      <c r="O46" s="54">
        <f t="shared" si="3"/>
        <v>30000</v>
      </c>
      <c r="P46" s="56"/>
      <c r="Q46" s="54">
        <f t="shared" si="4"/>
        <v>30000</v>
      </c>
      <c r="R46" s="56">
        <v>30000</v>
      </c>
      <c r="S46" s="56"/>
      <c r="T46" s="54">
        <f t="shared" si="6"/>
        <v>30000</v>
      </c>
      <c r="U46" s="56"/>
      <c r="V46" s="54">
        <f t="shared" si="5"/>
        <v>30000</v>
      </c>
      <c r="W46" s="56">
        <v>30000</v>
      </c>
      <c r="X46" s="56"/>
      <c r="Y46" s="56">
        <v>30000</v>
      </c>
    </row>
    <row r="47" spans="7:25" ht="38.25" x14ac:dyDescent="0.2">
      <c r="G47" s="18" t="s">
        <v>78</v>
      </c>
      <c r="H47" s="40" t="s">
        <v>79</v>
      </c>
      <c r="I47" s="54">
        <f t="shared" ref="I47:P48" si="7">I48</f>
        <v>40000</v>
      </c>
      <c r="J47" s="54">
        <f t="shared" si="7"/>
        <v>0</v>
      </c>
      <c r="K47" s="54">
        <f t="shared" si="1"/>
        <v>40000</v>
      </c>
      <c r="L47" s="54">
        <f t="shared" si="7"/>
        <v>0</v>
      </c>
      <c r="M47" s="54">
        <f t="shared" si="2"/>
        <v>40000</v>
      </c>
      <c r="N47" s="54">
        <f t="shared" si="7"/>
        <v>0</v>
      </c>
      <c r="O47" s="54">
        <f t="shared" si="3"/>
        <v>40000</v>
      </c>
      <c r="P47" s="54">
        <f t="shared" si="7"/>
        <v>0</v>
      </c>
      <c r="Q47" s="54">
        <f t="shared" si="4"/>
        <v>40000</v>
      </c>
      <c r="R47" s="54">
        <f t="shared" ref="R47:U48" si="8">R48</f>
        <v>40000</v>
      </c>
      <c r="S47" s="54">
        <f t="shared" si="8"/>
        <v>0</v>
      </c>
      <c r="T47" s="54">
        <f t="shared" si="6"/>
        <v>40000</v>
      </c>
      <c r="U47" s="54">
        <f t="shared" si="8"/>
        <v>0</v>
      </c>
      <c r="V47" s="54">
        <f t="shared" si="5"/>
        <v>40000</v>
      </c>
      <c r="W47" s="54">
        <f t="shared" ref="W47:Y48" si="9">W48</f>
        <v>40000</v>
      </c>
      <c r="X47" s="54">
        <f t="shared" si="9"/>
        <v>0</v>
      </c>
      <c r="Y47" s="54">
        <f t="shared" si="9"/>
        <v>40000</v>
      </c>
    </row>
    <row r="48" spans="7:25" ht="51" x14ac:dyDescent="0.2">
      <c r="G48" s="6" t="s">
        <v>80</v>
      </c>
      <c r="H48" s="34" t="s">
        <v>81</v>
      </c>
      <c r="I48" s="55">
        <f t="shared" si="7"/>
        <v>40000</v>
      </c>
      <c r="J48" s="55">
        <f t="shared" si="7"/>
        <v>0</v>
      </c>
      <c r="K48" s="54">
        <f t="shared" si="1"/>
        <v>40000</v>
      </c>
      <c r="L48" s="55">
        <f t="shared" si="7"/>
        <v>0</v>
      </c>
      <c r="M48" s="54">
        <f t="shared" si="2"/>
        <v>40000</v>
      </c>
      <c r="N48" s="55">
        <f t="shared" si="7"/>
        <v>0</v>
      </c>
      <c r="O48" s="54">
        <f t="shared" si="3"/>
        <v>40000</v>
      </c>
      <c r="P48" s="55">
        <f t="shared" si="7"/>
        <v>0</v>
      </c>
      <c r="Q48" s="54">
        <f t="shared" si="4"/>
        <v>40000</v>
      </c>
      <c r="R48" s="55">
        <f t="shared" si="8"/>
        <v>40000</v>
      </c>
      <c r="S48" s="55">
        <f t="shared" si="8"/>
        <v>0</v>
      </c>
      <c r="T48" s="54">
        <f t="shared" si="6"/>
        <v>40000</v>
      </c>
      <c r="U48" s="55">
        <f t="shared" si="8"/>
        <v>0</v>
      </c>
      <c r="V48" s="54">
        <f t="shared" si="5"/>
        <v>40000</v>
      </c>
      <c r="W48" s="55">
        <f t="shared" si="9"/>
        <v>40000</v>
      </c>
      <c r="X48" s="55">
        <f t="shared" si="9"/>
        <v>0</v>
      </c>
      <c r="Y48" s="55">
        <f t="shared" si="9"/>
        <v>40000</v>
      </c>
    </row>
    <row r="49" spans="7:25" ht="51" x14ac:dyDescent="0.2">
      <c r="G49" s="21" t="s">
        <v>82</v>
      </c>
      <c r="H49" s="46" t="s">
        <v>83</v>
      </c>
      <c r="I49" s="56">
        <v>40000</v>
      </c>
      <c r="J49" s="56"/>
      <c r="K49" s="54">
        <f t="shared" si="1"/>
        <v>40000</v>
      </c>
      <c r="L49" s="56"/>
      <c r="M49" s="54">
        <f t="shared" si="2"/>
        <v>40000</v>
      </c>
      <c r="N49" s="56"/>
      <c r="O49" s="54">
        <f t="shared" si="3"/>
        <v>40000</v>
      </c>
      <c r="P49" s="56"/>
      <c r="Q49" s="54">
        <f t="shared" si="4"/>
        <v>40000</v>
      </c>
      <c r="R49" s="56">
        <v>40000</v>
      </c>
      <c r="S49" s="56"/>
      <c r="T49" s="54">
        <f t="shared" si="6"/>
        <v>40000</v>
      </c>
      <c r="U49" s="56"/>
      <c r="V49" s="54">
        <f t="shared" si="5"/>
        <v>40000</v>
      </c>
      <c r="W49" s="56">
        <v>40000</v>
      </c>
      <c r="X49" s="56"/>
      <c r="Y49" s="56">
        <v>40000</v>
      </c>
    </row>
    <row r="50" spans="7:25" ht="25.5" x14ac:dyDescent="0.2">
      <c r="G50" s="19" t="s">
        <v>84</v>
      </c>
      <c r="H50" s="32" t="s">
        <v>85</v>
      </c>
      <c r="I50" s="54">
        <f>I51</f>
        <v>265000</v>
      </c>
      <c r="J50" s="54">
        <f>J51</f>
        <v>0</v>
      </c>
      <c r="K50" s="54">
        <f t="shared" si="1"/>
        <v>265000</v>
      </c>
      <c r="L50" s="54">
        <f>L51</f>
        <v>0</v>
      </c>
      <c r="M50" s="54">
        <f t="shared" si="2"/>
        <v>265000</v>
      </c>
      <c r="N50" s="54">
        <f>N51</f>
        <v>0</v>
      </c>
      <c r="O50" s="54">
        <f t="shared" si="3"/>
        <v>265000</v>
      </c>
      <c r="P50" s="54">
        <f>P51</f>
        <v>0</v>
      </c>
      <c r="Q50" s="54">
        <f t="shared" si="4"/>
        <v>265000</v>
      </c>
      <c r="R50" s="54">
        <f>R51+R56</f>
        <v>265000</v>
      </c>
      <c r="S50" s="54">
        <f>S51+S56</f>
        <v>0</v>
      </c>
      <c r="T50" s="54">
        <f t="shared" si="6"/>
        <v>265000</v>
      </c>
      <c r="U50" s="54">
        <f>U51+U56</f>
        <v>0</v>
      </c>
      <c r="V50" s="54">
        <f t="shared" si="5"/>
        <v>265000</v>
      </c>
      <c r="W50" s="54">
        <f>W51+W56</f>
        <v>265000</v>
      </c>
      <c r="X50" s="54">
        <f>X51+X56</f>
        <v>0</v>
      </c>
      <c r="Y50" s="54">
        <f>Y51+Y56</f>
        <v>265000</v>
      </c>
    </row>
    <row r="51" spans="7:25" x14ac:dyDescent="0.2">
      <c r="G51" s="22" t="s">
        <v>86</v>
      </c>
      <c r="H51" s="34" t="s">
        <v>87</v>
      </c>
      <c r="I51" s="55">
        <f>I52+I53+I54</f>
        <v>265000</v>
      </c>
      <c r="J51" s="55">
        <f>J52+J53+J54</f>
        <v>0</v>
      </c>
      <c r="K51" s="54">
        <f t="shared" si="1"/>
        <v>265000</v>
      </c>
      <c r="L51" s="55">
        <f>L52+L53+L54</f>
        <v>0</v>
      </c>
      <c r="M51" s="54">
        <f t="shared" si="2"/>
        <v>265000</v>
      </c>
      <c r="N51" s="55">
        <f>N52+N53+N54</f>
        <v>0</v>
      </c>
      <c r="O51" s="54">
        <f t="shared" si="3"/>
        <v>265000</v>
      </c>
      <c r="P51" s="55">
        <f>P52+P53+P54</f>
        <v>0</v>
      </c>
      <c r="Q51" s="54">
        <f t="shared" si="4"/>
        <v>265000</v>
      </c>
      <c r="R51" s="55">
        <f>R52+R53+R54</f>
        <v>265000</v>
      </c>
      <c r="S51" s="55">
        <f>S52+S53+S54</f>
        <v>0</v>
      </c>
      <c r="T51" s="54">
        <f t="shared" si="6"/>
        <v>265000</v>
      </c>
      <c r="U51" s="55">
        <f>U52+U53+U54</f>
        <v>0</v>
      </c>
      <c r="V51" s="54">
        <f t="shared" si="5"/>
        <v>265000</v>
      </c>
      <c r="W51" s="55">
        <f>W52+W53+W54</f>
        <v>265000</v>
      </c>
      <c r="X51" s="55">
        <f>X52+X53+X54</f>
        <v>0</v>
      </c>
      <c r="Y51" s="55">
        <f>Y52+Y53+Y54</f>
        <v>265000</v>
      </c>
    </row>
    <row r="52" spans="7:25" ht="25.5" x14ac:dyDescent="0.2">
      <c r="G52" s="23" t="s">
        <v>88</v>
      </c>
      <c r="H52" s="46" t="s">
        <v>89</v>
      </c>
      <c r="I52" s="56">
        <v>15000</v>
      </c>
      <c r="J52" s="56"/>
      <c r="K52" s="54">
        <f t="shared" si="1"/>
        <v>15000</v>
      </c>
      <c r="L52" s="56"/>
      <c r="M52" s="54">
        <f t="shared" si="2"/>
        <v>15000</v>
      </c>
      <c r="N52" s="56"/>
      <c r="O52" s="54">
        <f t="shared" si="3"/>
        <v>15000</v>
      </c>
      <c r="P52" s="56"/>
      <c r="Q52" s="54">
        <f t="shared" si="4"/>
        <v>15000</v>
      </c>
      <c r="R52" s="56">
        <v>15000</v>
      </c>
      <c r="S52" s="56"/>
      <c r="T52" s="54">
        <f t="shared" si="6"/>
        <v>15000</v>
      </c>
      <c r="U52" s="56"/>
      <c r="V52" s="54">
        <f t="shared" si="5"/>
        <v>15000</v>
      </c>
      <c r="W52" s="56">
        <v>15000</v>
      </c>
      <c r="X52" s="56"/>
      <c r="Y52" s="56">
        <v>15000</v>
      </c>
    </row>
    <row r="53" spans="7:25" x14ac:dyDescent="0.2">
      <c r="G53" s="23" t="s">
        <v>90</v>
      </c>
      <c r="H53" s="46" t="s">
        <v>91</v>
      </c>
      <c r="I53" s="56">
        <v>2000</v>
      </c>
      <c r="J53" s="56"/>
      <c r="K53" s="54">
        <f t="shared" si="1"/>
        <v>2000</v>
      </c>
      <c r="L53" s="56"/>
      <c r="M53" s="54">
        <f t="shared" si="2"/>
        <v>2000</v>
      </c>
      <c r="N53" s="56"/>
      <c r="O53" s="54">
        <f t="shared" si="3"/>
        <v>2000</v>
      </c>
      <c r="P53" s="56"/>
      <c r="Q53" s="54">
        <f t="shared" si="4"/>
        <v>2000</v>
      </c>
      <c r="R53" s="56">
        <v>2000</v>
      </c>
      <c r="S53" s="56"/>
      <c r="T53" s="54">
        <f t="shared" si="6"/>
        <v>2000</v>
      </c>
      <c r="U53" s="56"/>
      <c r="V53" s="54">
        <f t="shared" si="5"/>
        <v>2000</v>
      </c>
      <c r="W53" s="56">
        <v>2000</v>
      </c>
      <c r="X53" s="56"/>
      <c r="Y53" s="56">
        <v>2000</v>
      </c>
    </row>
    <row r="54" spans="7:25" x14ac:dyDescent="0.2">
      <c r="G54" s="14" t="s">
        <v>92</v>
      </c>
      <c r="H54" s="34" t="s">
        <v>93</v>
      </c>
      <c r="I54" s="55">
        <f>I55</f>
        <v>248000</v>
      </c>
      <c r="J54" s="55">
        <f>J55</f>
        <v>0</v>
      </c>
      <c r="K54" s="54">
        <f t="shared" si="1"/>
        <v>248000</v>
      </c>
      <c r="L54" s="55">
        <f>L55</f>
        <v>0</v>
      </c>
      <c r="M54" s="54">
        <f t="shared" si="2"/>
        <v>248000</v>
      </c>
      <c r="N54" s="55">
        <f>N55</f>
        <v>0</v>
      </c>
      <c r="O54" s="54">
        <f t="shared" si="3"/>
        <v>248000</v>
      </c>
      <c r="P54" s="55">
        <f>P55</f>
        <v>0</v>
      </c>
      <c r="Q54" s="54">
        <f t="shared" si="4"/>
        <v>248000</v>
      </c>
      <c r="R54" s="55">
        <f>R55</f>
        <v>248000</v>
      </c>
      <c r="S54" s="55">
        <f>S55</f>
        <v>0</v>
      </c>
      <c r="T54" s="54">
        <f t="shared" si="6"/>
        <v>248000</v>
      </c>
      <c r="U54" s="55">
        <f>U55</f>
        <v>0</v>
      </c>
      <c r="V54" s="54">
        <f t="shared" si="5"/>
        <v>248000</v>
      </c>
      <c r="W54" s="55">
        <f>W55</f>
        <v>248000</v>
      </c>
      <c r="X54" s="55">
        <f>X55</f>
        <v>0</v>
      </c>
      <c r="Y54" s="55">
        <f>Y55</f>
        <v>248000</v>
      </c>
    </row>
    <row r="55" spans="7:25" x14ac:dyDescent="0.2">
      <c r="G55" s="23" t="s">
        <v>94</v>
      </c>
      <c r="H55" s="46" t="s">
        <v>95</v>
      </c>
      <c r="I55" s="56">
        <v>248000</v>
      </c>
      <c r="J55" s="56"/>
      <c r="K55" s="54">
        <f t="shared" si="1"/>
        <v>248000</v>
      </c>
      <c r="L55" s="56"/>
      <c r="M55" s="54">
        <f t="shared" si="2"/>
        <v>248000</v>
      </c>
      <c r="N55" s="56"/>
      <c r="O55" s="54">
        <f t="shared" si="3"/>
        <v>248000</v>
      </c>
      <c r="P55" s="56"/>
      <c r="Q55" s="54">
        <f t="shared" si="4"/>
        <v>248000</v>
      </c>
      <c r="R55" s="56">
        <v>248000</v>
      </c>
      <c r="S55" s="56"/>
      <c r="T55" s="54">
        <f t="shared" si="6"/>
        <v>248000</v>
      </c>
      <c r="U55" s="56"/>
      <c r="V55" s="54">
        <f t="shared" si="5"/>
        <v>248000</v>
      </c>
      <c r="W55" s="56">
        <v>248000</v>
      </c>
      <c r="X55" s="56"/>
      <c r="Y55" s="56">
        <v>248000</v>
      </c>
    </row>
    <row r="56" spans="7:25" ht="38.25" hidden="1" x14ac:dyDescent="0.2">
      <c r="G56" s="14" t="s">
        <v>96</v>
      </c>
      <c r="H56" s="46" t="s">
        <v>97</v>
      </c>
      <c r="I56" s="56"/>
      <c r="J56" s="56"/>
      <c r="K56" s="54">
        <f t="shared" si="1"/>
        <v>0</v>
      </c>
      <c r="L56" s="56"/>
      <c r="M56" s="54">
        <f t="shared" si="2"/>
        <v>0</v>
      </c>
      <c r="N56" s="56"/>
      <c r="O56" s="54">
        <f t="shared" si="3"/>
        <v>0</v>
      </c>
      <c r="P56" s="56"/>
      <c r="Q56" s="54">
        <f t="shared" si="4"/>
        <v>0</v>
      </c>
      <c r="R56" s="56"/>
      <c r="S56" s="56"/>
      <c r="T56" s="54">
        <f t="shared" si="6"/>
        <v>0</v>
      </c>
      <c r="U56" s="56"/>
      <c r="V56" s="54">
        <f t="shared" si="5"/>
        <v>0</v>
      </c>
      <c r="W56" s="54"/>
      <c r="X56" s="54"/>
      <c r="Y56" s="54"/>
    </row>
    <row r="57" spans="7:25" ht="38.25" hidden="1" x14ac:dyDescent="0.2">
      <c r="G57" s="24" t="s">
        <v>98</v>
      </c>
      <c r="H57" s="47" t="s">
        <v>99</v>
      </c>
      <c r="I57" s="54">
        <f t="shared" ref="I57:P59" si="10">I58</f>
        <v>0</v>
      </c>
      <c r="J57" s="54">
        <f t="shared" si="10"/>
        <v>0</v>
      </c>
      <c r="K57" s="54">
        <f t="shared" si="1"/>
        <v>0</v>
      </c>
      <c r="L57" s="54">
        <f t="shared" si="10"/>
        <v>0</v>
      </c>
      <c r="M57" s="54">
        <f t="shared" si="2"/>
        <v>0</v>
      </c>
      <c r="N57" s="54">
        <f t="shared" si="10"/>
        <v>0</v>
      </c>
      <c r="O57" s="54">
        <f t="shared" si="3"/>
        <v>0</v>
      </c>
      <c r="P57" s="54">
        <f t="shared" si="10"/>
        <v>0</v>
      </c>
      <c r="Q57" s="54">
        <f t="shared" si="4"/>
        <v>0</v>
      </c>
      <c r="R57" s="54">
        <f>R58+R61</f>
        <v>0</v>
      </c>
      <c r="S57" s="54">
        <f>S58+S61</f>
        <v>0</v>
      </c>
      <c r="T57" s="54">
        <f t="shared" si="6"/>
        <v>0</v>
      </c>
      <c r="U57" s="54">
        <f>U58+U61</f>
        <v>0</v>
      </c>
      <c r="V57" s="54">
        <f t="shared" si="5"/>
        <v>0</v>
      </c>
      <c r="W57" s="54"/>
      <c r="X57" s="54"/>
      <c r="Y57" s="54"/>
    </row>
    <row r="58" spans="7:25" ht="38.25" hidden="1" x14ac:dyDescent="0.2">
      <c r="G58" s="25" t="s">
        <v>100</v>
      </c>
      <c r="H58" s="48" t="s">
        <v>101</v>
      </c>
      <c r="I58" s="55">
        <f t="shared" si="10"/>
        <v>0</v>
      </c>
      <c r="J58" s="55">
        <f t="shared" si="10"/>
        <v>0</v>
      </c>
      <c r="K58" s="54">
        <f t="shared" si="1"/>
        <v>0</v>
      </c>
      <c r="L58" s="55">
        <f t="shared" si="10"/>
        <v>0</v>
      </c>
      <c r="M58" s="54">
        <f t="shared" si="2"/>
        <v>0</v>
      </c>
      <c r="N58" s="55">
        <f t="shared" si="10"/>
        <v>0</v>
      </c>
      <c r="O58" s="54">
        <f t="shared" si="3"/>
        <v>0</v>
      </c>
      <c r="P58" s="55">
        <f t="shared" si="10"/>
        <v>0</v>
      </c>
      <c r="Q58" s="54">
        <f t="shared" si="4"/>
        <v>0</v>
      </c>
      <c r="R58" s="55">
        <f t="shared" ref="R58:U59" si="11">R59</f>
        <v>0</v>
      </c>
      <c r="S58" s="55">
        <f t="shared" si="11"/>
        <v>0</v>
      </c>
      <c r="T58" s="54">
        <f t="shared" si="6"/>
        <v>0</v>
      </c>
      <c r="U58" s="55">
        <f t="shared" si="11"/>
        <v>0</v>
      </c>
      <c r="V58" s="54">
        <f t="shared" si="5"/>
        <v>0</v>
      </c>
      <c r="W58" s="54"/>
      <c r="X58" s="54"/>
      <c r="Y58" s="54"/>
    </row>
    <row r="59" spans="7:25" ht="51" hidden="1" x14ac:dyDescent="0.2">
      <c r="G59" s="25" t="s">
        <v>102</v>
      </c>
      <c r="H59" s="48" t="s">
        <v>103</v>
      </c>
      <c r="I59" s="56">
        <f t="shared" si="10"/>
        <v>0</v>
      </c>
      <c r="J59" s="56">
        <f t="shared" si="10"/>
        <v>0</v>
      </c>
      <c r="K59" s="54">
        <f t="shared" si="1"/>
        <v>0</v>
      </c>
      <c r="L59" s="56">
        <f t="shared" si="10"/>
        <v>0</v>
      </c>
      <c r="M59" s="54">
        <f t="shared" si="2"/>
        <v>0</v>
      </c>
      <c r="N59" s="56">
        <f t="shared" si="10"/>
        <v>0</v>
      </c>
      <c r="O59" s="54">
        <f t="shared" si="3"/>
        <v>0</v>
      </c>
      <c r="P59" s="56">
        <f t="shared" si="10"/>
        <v>0</v>
      </c>
      <c r="Q59" s="54">
        <f t="shared" si="4"/>
        <v>0</v>
      </c>
      <c r="R59" s="55">
        <f t="shared" si="11"/>
        <v>0</v>
      </c>
      <c r="S59" s="55">
        <f t="shared" si="11"/>
        <v>0</v>
      </c>
      <c r="T59" s="54">
        <f t="shared" si="6"/>
        <v>0</v>
      </c>
      <c r="U59" s="55">
        <f t="shared" si="11"/>
        <v>0</v>
      </c>
      <c r="V59" s="54">
        <f t="shared" si="5"/>
        <v>0</v>
      </c>
      <c r="W59" s="54"/>
      <c r="X59" s="54"/>
      <c r="Y59" s="54"/>
    </row>
    <row r="60" spans="7:25" ht="51" hidden="1" x14ac:dyDescent="0.2">
      <c r="G60" s="26" t="s">
        <v>104</v>
      </c>
      <c r="H60" s="49" t="s">
        <v>105</v>
      </c>
      <c r="I60" s="56"/>
      <c r="J60" s="56"/>
      <c r="K60" s="54">
        <f t="shared" si="1"/>
        <v>0</v>
      </c>
      <c r="L60" s="56"/>
      <c r="M60" s="54">
        <f t="shared" si="2"/>
        <v>0</v>
      </c>
      <c r="N60" s="56"/>
      <c r="O60" s="54">
        <f t="shared" si="3"/>
        <v>0</v>
      </c>
      <c r="P60" s="56"/>
      <c r="Q60" s="54">
        <f t="shared" si="4"/>
        <v>0</v>
      </c>
      <c r="R60" s="56"/>
      <c r="S60" s="56"/>
      <c r="T60" s="54">
        <f t="shared" si="6"/>
        <v>0</v>
      </c>
      <c r="U60" s="56"/>
      <c r="V60" s="54">
        <f t="shared" si="5"/>
        <v>0</v>
      </c>
      <c r="W60" s="54"/>
      <c r="X60" s="54"/>
      <c r="Y60" s="54"/>
    </row>
    <row r="61" spans="7:25" ht="25.5" hidden="1" x14ac:dyDescent="0.2">
      <c r="G61" s="25" t="s">
        <v>106</v>
      </c>
      <c r="H61" s="48" t="s">
        <v>107</v>
      </c>
      <c r="I61" s="56"/>
      <c r="J61" s="56"/>
      <c r="K61" s="54">
        <f t="shared" si="1"/>
        <v>0</v>
      </c>
      <c r="L61" s="56"/>
      <c r="M61" s="54">
        <f t="shared" si="2"/>
        <v>0</v>
      </c>
      <c r="N61" s="56"/>
      <c r="O61" s="54">
        <f t="shared" si="3"/>
        <v>0</v>
      </c>
      <c r="P61" s="56"/>
      <c r="Q61" s="54">
        <f t="shared" si="4"/>
        <v>0</v>
      </c>
      <c r="R61" s="56">
        <f>R62</f>
        <v>0</v>
      </c>
      <c r="S61" s="56">
        <f>S62</f>
        <v>0</v>
      </c>
      <c r="T61" s="54">
        <f t="shared" si="6"/>
        <v>0</v>
      </c>
      <c r="U61" s="56">
        <f>U62</f>
        <v>0</v>
      </c>
      <c r="V61" s="54">
        <f t="shared" si="5"/>
        <v>0</v>
      </c>
      <c r="W61" s="54"/>
      <c r="X61" s="54"/>
      <c r="Y61" s="54"/>
    </row>
    <row r="62" spans="7:25" ht="25.5" hidden="1" x14ac:dyDescent="0.2">
      <c r="G62" s="25" t="s">
        <v>108</v>
      </c>
      <c r="H62" s="48" t="s">
        <v>109</v>
      </c>
      <c r="I62" s="56"/>
      <c r="J62" s="56"/>
      <c r="K62" s="54">
        <f t="shared" si="1"/>
        <v>0</v>
      </c>
      <c r="L62" s="56"/>
      <c r="M62" s="54">
        <f t="shared" si="2"/>
        <v>0</v>
      </c>
      <c r="N62" s="56"/>
      <c r="O62" s="54">
        <f t="shared" si="3"/>
        <v>0</v>
      </c>
      <c r="P62" s="56"/>
      <c r="Q62" s="54">
        <f t="shared" si="4"/>
        <v>0</v>
      </c>
      <c r="R62" s="56"/>
      <c r="S62" s="56"/>
      <c r="T62" s="54">
        <f t="shared" si="6"/>
        <v>0</v>
      </c>
      <c r="U62" s="56"/>
      <c r="V62" s="54">
        <f t="shared" si="5"/>
        <v>0</v>
      </c>
      <c r="W62" s="54"/>
      <c r="X62" s="54"/>
      <c r="Y62" s="54"/>
    </row>
    <row r="63" spans="7:25" ht="25.5" x14ac:dyDescent="0.2">
      <c r="G63" s="24" t="s">
        <v>110</v>
      </c>
      <c r="H63" s="47" t="s">
        <v>111</v>
      </c>
      <c r="I63" s="54">
        <f>I65+I64</f>
        <v>300000</v>
      </c>
      <c r="J63" s="54">
        <f>J65+J64</f>
        <v>262206</v>
      </c>
      <c r="K63" s="54">
        <f t="shared" si="1"/>
        <v>562206</v>
      </c>
      <c r="L63" s="54">
        <f>L65+L64</f>
        <v>3335695.97</v>
      </c>
      <c r="M63" s="54">
        <f t="shared" si="2"/>
        <v>3897901.97</v>
      </c>
      <c r="N63" s="54">
        <f>N65+N64</f>
        <v>1527678.5</v>
      </c>
      <c r="O63" s="54">
        <f t="shared" si="3"/>
        <v>5425580.4700000007</v>
      </c>
      <c r="P63" s="54">
        <f>P65+P64</f>
        <v>0</v>
      </c>
      <c r="Q63" s="54">
        <f t="shared" si="4"/>
        <v>5425580.4700000007</v>
      </c>
      <c r="R63" s="54">
        <f>R65+R64</f>
        <v>300000</v>
      </c>
      <c r="S63" s="54">
        <f>S65+S64</f>
        <v>0</v>
      </c>
      <c r="T63" s="54">
        <f t="shared" si="6"/>
        <v>300000</v>
      </c>
      <c r="U63" s="54">
        <f>U65+U64</f>
        <v>0</v>
      </c>
      <c r="V63" s="54">
        <f t="shared" si="5"/>
        <v>300000</v>
      </c>
      <c r="W63" s="54">
        <f>W65+W64</f>
        <v>300000</v>
      </c>
      <c r="X63" s="54">
        <f>X65+X64</f>
        <v>0</v>
      </c>
      <c r="Y63" s="54">
        <f>Y65+Y64</f>
        <v>300000</v>
      </c>
    </row>
    <row r="64" spans="7:25" ht="76.5" hidden="1" x14ac:dyDescent="0.2">
      <c r="G64" s="27" t="s">
        <v>112</v>
      </c>
      <c r="H64" s="48" t="s">
        <v>113</v>
      </c>
      <c r="I64" s="55"/>
      <c r="J64" s="55"/>
      <c r="K64" s="54">
        <f t="shared" si="1"/>
        <v>0</v>
      </c>
      <c r="L64" s="55"/>
      <c r="M64" s="54">
        <f t="shared" si="2"/>
        <v>0</v>
      </c>
      <c r="N64" s="55"/>
      <c r="O64" s="54">
        <f t="shared" si="3"/>
        <v>0</v>
      </c>
      <c r="P64" s="55"/>
      <c r="Q64" s="54">
        <f t="shared" si="4"/>
        <v>0</v>
      </c>
      <c r="R64" s="56"/>
      <c r="S64" s="56"/>
      <c r="T64" s="54">
        <f t="shared" si="6"/>
        <v>0</v>
      </c>
      <c r="U64" s="56"/>
      <c r="V64" s="54">
        <f t="shared" si="5"/>
        <v>0</v>
      </c>
      <c r="W64" s="54"/>
      <c r="X64" s="54"/>
      <c r="Y64" s="54"/>
    </row>
    <row r="65" spans="7:25" ht="38.25" x14ac:dyDescent="0.2">
      <c r="G65" s="27" t="s">
        <v>114</v>
      </c>
      <c r="H65" s="48" t="s">
        <v>115</v>
      </c>
      <c r="I65" s="55">
        <f>I66</f>
        <v>300000</v>
      </c>
      <c r="J65" s="55">
        <f>J66</f>
        <v>262206</v>
      </c>
      <c r="K65" s="54">
        <f t="shared" si="1"/>
        <v>562206</v>
      </c>
      <c r="L65" s="55">
        <f>L66</f>
        <v>3335695.97</v>
      </c>
      <c r="M65" s="54">
        <f t="shared" si="2"/>
        <v>3897901.97</v>
      </c>
      <c r="N65" s="55">
        <f>N66</f>
        <v>1527678.5</v>
      </c>
      <c r="O65" s="54">
        <f t="shared" si="3"/>
        <v>5425580.4700000007</v>
      </c>
      <c r="P65" s="55">
        <f>P66</f>
        <v>0</v>
      </c>
      <c r="Q65" s="54">
        <f t="shared" si="4"/>
        <v>5425580.4700000007</v>
      </c>
      <c r="R65" s="55">
        <f>R66</f>
        <v>300000</v>
      </c>
      <c r="S65" s="55">
        <f>S66</f>
        <v>0</v>
      </c>
      <c r="T65" s="54">
        <f t="shared" si="6"/>
        <v>300000</v>
      </c>
      <c r="U65" s="55">
        <f>U66</f>
        <v>0</v>
      </c>
      <c r="V65" s="54">
        <f t="shared" si="5"/>
        <v>300000</v>
      </c>
      <c r="W65" s="55">
        <f>W66</f>
        <v>300000</v>
      </c>
      <c r="X65" s="55">
        <f>X66</f>
        <v>0</v>
      </c>
      <c r="Y65" s="55">
        <f>Y66</f>
        <v>300000</v>
      </c>
    </row>
    <row r="66" spans="7:25" ht="25.5" x14ac:dyDescent="0.2">
      <c r="G66" s="27" t="s">
        <v>116</v>
      </c>
      <c r="H66" s="48" t="s">
        <v>117</v>
      </c>
      <c r="I66" s="55">
        <f>I68+I67</f>
        <v>300000</v>
      </c>
      <c r="J66" s="55">
        <f>J68+J67</f>
        <v>262206</v>
      </c>
      <c r="K66" s="54">
        <f t="shared" si="1"/>
        <v>562206</v>
      </c>
      <c r="L66" s="55">
        <f>L68+L67</f>
        <v>3335695.97</v>
      </c>
      <c r="M66" s="54">
        <f t="shared" si="2"/>
        <v>3897901.97</v>
      </c>
      <c r="N66" s="55">
        <f>N68+N67</f>
        <v>1527678.5</v>
      </c>
      <c r="O66" s="54">
        <f t="shared" si="3"/>
        <v>5425580.4700000007</v>
      </c>
      <c r="P66" s="55">
        <f>P68+P67</f>
        <v>0</v>
      </c>
      <c r="Q66" s="54">
        <f t="shared" si="4"/>
        <v>5425580.4700000007</v>
      </c>
      <c r="R66" s="55">
        <f>R68+R67</f>
        <v>300000</v>
      </c>
      <c r="S66" s="55">
        <f>S68+S67</f>
        <v>0</v>
      </c>
      <c r="T66" s="54">
        <f t="shared" si="6"/>
        <v>300000</v>
      </c>
      <c r="U66" s="55">
        <f>U68+U67</f>
        <v>0</v>
      </c>
      <c r="V66" s="54">
        <f t="shared" si="5"/>
        <v>300000</v>
      </c>
      <c r="W66" s="55">
        <f>W68+W67</f>
        <v>300000</v>
      </c>
      <c r="X66" s="55">
        <f>X68+X67</f>
        <v>0</v>
      </c>
      <c r="Y66" s="55">
        <f>Y68+Y67</f>
        <v>300000</v>
      </c>
    </row>
    <row r="67" spans="7:25" ht="63.75" x14ac:dyDescent="0.2">
      <c r="G67" s="28" t="s">
        <v>118</v>
      </c>
      <c r="H67" s="49" t="s">
        <v>119</v>
      </c>
      <c r="I67" s="56">
        <v>200000</v>
      </c>
      <c r="J67" s="56">
        <v>262206</v>
      </c>
      <c r="K67" s="54">
        <f t="shared" si="1"/>
        <v>462206</v>
      </c>
      <c r="L67" s="68">
        <v>3335695.97</v>
      </c>
      <c r="M67" s="54">
        <f t="shared" si="2"/>
        <v>3797901.97</v>
      </c>
      <c r="N67" s="68">
        <v>1527678.5</v>
      </c>
      <c r="O67" s="54">
        <f t="shared" si="3"/>
        <v>5325580.4700000007</v>
      </c>
      <c r="P67" s="68"/>
      <c r="Q67" s="54">
        <f t="shared" si="4"/>
        <v>5325580.4700000007</v>
      </c>
      <c r="R67" s="56">
        <v>200000</v>
      </c>
      <c r="S67" s="56"/>
      <c r="T67" s="54">
        <f t="shared" si="6"/>
        <v>200000</v>
      </c>
      <c r="U67" s="56"/>
      <c r="V67" s="54">
        <f t="shared" si="5"/>
        <v>200000</v>
      </c>
      <c r="W67" s="56">
        <v>200000</v>
      </c>
      <c r="X67" s="56"/>
      <c r="Y67" s="56">
        <v>200000</v>
      </c>
    </row>
    <row r="68" spans="7:25" ht="51" x14ac:dyDescent="0.2">
      <c r="G68" s="28" t="s">
        <v>120</v>
      </c>
      <c r="H68" s="49" t="s">
        <v>121</v>
      </c>
      <c r="I68" s="56">
        <v>100000</v>
      </c>
      <c r="J68" s="56"/>
      <c r="K68" s="54">
        <f t="shared" si="1"/>
        <v>100000</v>
      </c>
      <c r="L68" s="56"/>
      <c r="M68" s="54">
        <f t="shared" si="2"/>
        <v>100000</v>
      </c>
      <c r="N68" s="56"/>
      <c r="O68" s="54">
        <f t="shared" si="3"/>
        <v>100000</v>
      </c>
      <c r="P68" s="56"/>
      <c r="Q68" s="54">
        <f t="shared" si="4"/>
        <v>100000</v>
      </c>
      <c r="R68" s="56">
        <v>100000</v>
      </c>
      <c r="S68" s="56"/>
      <c r="T68" s="54">
        <f t="shared" si="6"/>
        <v>100000</v>
      </c>
      <c r="U68" s="56"/>
      <c r="V68" s="54">
        <f t="shared" si="5"/>
        <v>100000</v>
      </c>
      <c r="W68" s="56">
        <v>100000</v>
      </c>
      <c r="X68" s="56"/>
      <c r="Y68" s="56">
        <v>100000</v>
      </c>
    </row>
    <row r="69" spans="7:25" x14ac:dyDescent="0.2">
      <c r="G69" s="29" t="s">
        <v>122</v>
      </c>
      <c r="H69" s="50" t="s">
        <v>123</v>
      </c>
      <c r="I69" s="54">
        <f>I70+I93+I96+I100+I91</f>
        <v>850000</v>
      </c>
      <c r="J69" s="54">
        <f>J70+J93+J96+J100+J91</f>
        <v>0</v>
      </c>
      <c r="K69" s="54">
        <f t="shared" si="1"/>
        <v>850000</v>
      </c>
      <c r="L69" s="54">
        <f>L70+L93+L96+L100+L91</f>
        <v>0</v>
      </c>
      <c r="M69" s="54">
        <f t="shared" si="2"/>
        <v>850000</v>
      </c>
      <c r="N69" s="54">
        <f>N70+N93+N96+N100+N91</f>
        <v>0</v>
      </c>
      <c r="O69" s="54">
        <f t="shared" si="3"/>
        <v>850000</v>
      </c>
      <c r="P69" s="54">
        <f>P70+P93+P96+P100+P91</f>
        <v>0</v>
      </c>
      <c r="Q69" s="54">
        <f t="shared" si="4"/>
        <v>850000</v>
      </c>
      <c r="R69" s="54">
        <f>R70+R93+R96+R100+R91</f>
        <v>850000</v>
      </c>
      <c r="S69" s="54">
        <f>S70+S93+S96+S100+S91</f>
        <v>0</v>
      </c>
      <c r="T69" s="54">
        <f t="shared" si="6"/>
        <v>850000</v>
      </c>
      <c r="U69" s="54">
        <f>U70+U93+U96+U100+U91</f>
        <v>0</v>
      </c>
      <c r="V69" s="54">
        <f t="shared" si="5"/>
        <v>850000</v>
      </c>
      <c r="W69" s="54">
        <f>W70+W93+W96+W100+W91</f>
        <v>850000</v>
      </c>
      <c r="X69" s="54">
        <f>X70+X93+X96+X100+X91</f>
        <v>0</v>
      </c>
      <c r="Y69" s="54">
        <f>Y70+Y93+Y96+Y100+Y91</f>
        <v>850000</v>
      </c>
    </row>
    <row r="70" spans="7:25" ht="25.5" x14ac:dyDescent="0.2">
      <c r="G70" s="6" t="s">
        <v>124</v>
      </c>
      <c r="H70" s="34" t="s">
        <v>125</v>
      </c>
      <c r="I70" s="54">
        <f>I71+I73+I75+I77+I79+I81+I83+I87+I89+I85+I91</f>
        <v>846000</v>
      </c>
      <c r="J70" s="54">
        <f>J71+J73+J75+J77+J79+J81+J83+J87+J89+J85+J91</f>
        <v>0</v>
      </c>
      <c r="K70" s="54">
        <f t="shared" si="1"/>
        <v>846000</v>
      </c>
      <c r="L70" s="54">
        <f>L71+L73+L75+L77+L79+L81+L83+L87+L89+L85+L91</f>
        <v>0</v>
      </c>
      <c r="M70" s="54">
        <f t="shared" si="2"/>
        <v>846000</v>
      </c>
      <c r="N70" s="54">
        <f>N71+N73+N75+N77+N79+N81+N83+N87+N89+N85+N91</f>
        <v>0</v>
      </c>
      <c r="O70" s="54">
        <f t="shared" si="3"/>
        <v>846000</v>
      </c>
      <c r="P70" s="54">
        <f>P71+P73+P75+P77+P79+P81+P83+P87+P89+P85+P91</f>
        <v>0</v>
      </c>
      <c r="Q70" s="54">
        <f t="shared" si="4"/>
        <v>846000</v>
      </c>
      <c r="R70" s="54">
        <f>R71+R73+R75+R77+R79+R81+R83+R87+R89+R85+R91</f>
        <v>846000</v>
      </c>
      <c r="S70" s="54">
        <f>S71+S73+S75+S77+S79+S81+S83+S87+S89+S85+S91</f>
        <v>0</v>
      </c>
      <c r="T70" s="54">
        <f t="shared" si="6"/>
        <v>846000</v>
      </c>
      <c r="U70" s="54">
        <f>U71+U73+U75+U77+U79+U81+U83+U87+U89+U85+U91</f>
        <v>0</v>
      </c>
      <c r="V70" s="54">
        <f t="shared" si="5"/>
        <v>846000</v>
      </c>
      <c r="W70" s="54">
        <f>W71+W73+W75+W77+W79+W81+W83+W87+W89+W85+W91</f>
        <v>846000</v>
      </c>
      <c r="X70" s="54">
        <f>X71+X73+X75+X77+X79+X81+X83+X87+X89+X85+X91</f>
        <v>0</v>
      </c>
      <c r="Y70" s="54">
        <f>Y71+Y73+Y75+Y77+Y79+Y81+Y83+Y87+Y89+Y85+Y91</f>
        <v>846000</v>
      </c>
    </row>
    <row r="71" spans="7:25" ht="51" x14ac:dyDescent="0.2">
      <c r="G71" s="6" t="s">
        <v>126</v>
      </c>
      <c r="H71" s="34" t="s">
        <v>127</v>
      </c>
      <c r="I71" s="55">
        <f>I72</f>
        <v>110000</v>
      </c>
      <c r="J71" s="55">
        <f>J72</f>
        <v>0</v>
      </c>
      <c r="K71" s="54">
        <f t="shared" si="1"/>
        <v>110000</v>
      </c>
      <c r="L71" s="55">
        <f>L72</f>
        <v>0</v>
      </c>
      <c r="M71" s="54">
        <f t="shared" si="2"/>
        <v>110000</v>
      </c>
      <c r="N71" s="55">
        <f>N72</f>
        <v>0</v>
      </c>
      <c r="O71" s="54">
        <f t="shared" si="3"/>
        <v>110000</v>
      </c>
      <c r="P71" s="55">
        <f>P72</f>
        <v>0</v>
      </c>
      <c r="Q71" s="54">
        <f t="shared" si="4"/>
        <v>110000</v>
      </c>
      <c r="R71" s="55">
        <f>R72</f>
        <v>110000</v>
      </c>
      <c r="S71" s="55">
        <f>S72</f>
        <v>0</v>
      </c>
      <c r="T71" s="54">
        <f t="shared" si="6"/>
        <v>110000</v>
      </c>
      <c r="U71" s="55">
        <f>U72</f>
        <v>0</v>
      </c>
      <c r="V71" s="54">
        <f t="shared" si="5"/>
        <v>110000</v>
      </c>
      <c r="W71" s="55">
        <f>W72</f>
        <v>110000</v>
      </c>
      <c r="X71" s="55">
        <f>X72</f>
        <v>0</v>
      </c>
      <c r="Y71" s="55">
        <f>Y72</f>
        <v>110000</v>
      </c>
    </row>
    <row r="72" spans="7:25" ht="63.75" x14ac:dyDescent="0.2">
      <c r="G72" s="21" t="s">
        <v>128</v>
      </c>
      <c r="H72" s="46" t="s">
        <v>129</v>
      </c>
      <c r="I72" s="56">
        <v>110000</v>
      </c>
      <c r="J72" s="56"/>
      <c r="K72" s="54">
        <f t="shared" si="1"/>
        <v>110000</v>
      </c>
      <c r="L72" s="56"/>
      <c r="M72" s="54">
        <f t="shared" si="2"/>
        <v>110000</v>
      </c>
      <c r="N72" s="56"/>
      <c r="O72" s="54">
        <f t="shared" si="3"/>
        <v>110000</v>
      </c>
      <c r="P72" s="56"/>
      <c r="Q72" s="54">
        <f t="shared" si="4"/>
        <v>110000</v>
      </c>
      <c r="R72" s="56">
        <v>110000</v>
      </c>
      <c r="S72" s="56"/>
      <c r="T72" s="54">
        <f t="shared" ref="T72:T103" si="12">R72+S72</f>
        <v>110000</v>
      </c>
      <c r="U72" s="56"/>
      <c r="V72" s="54">
        <f t="shared" si="5"/>
        <v>110000</v>
      </c>
      <c r="W72" s="56">
        <v>110000</v>
      </c>
      <c r="X72" s="56"/>
      <c r="Y72" s="56">
        <v>110000</v>
      </c>
    </row>
    <row r="73" spans="7:25" ht="63.75" x14ac:dyDescent="0.2">
      <c r="G73" s="6" t="s">
        <v>130</v>
      </c>
      <c r="H73" s="34" t="s">
        <v>131</v>
      </c>
      <c r="I73" s="55">
        <f>I74</f>
        <v>200000</v>
      </c>
      <c r="J73" s="55">
        <f>J74</f>
        <v>0</v>
      </c>
      <c r="K73" s="54">
        <f t="shared" ref="K73:K141" si="13">I73+J73</f>
        <v>200000</v>
      </c>
      <c r="L73" s="55">
        <f>L74</f>
        <v>0</v>
      </c>
      <c r="M73" s="54">
        <f t="shared" ref="M73:M139" si="14">K73+L73</f>
        <v>200000</v>
      </c>
      <c r="N73" s="55">
        <f>N74</f>
        <v>0</v>
      </c>
      <c r="O73" s="54">
        <f t="shared" ref="O73:O139" si="15">M73+N73</f>
        <v>200000</v>
      </c>
      <c r="P73" s="55">
        <f>P74</f>
        <v>0</v>
      </c>
      <c r="Q73" s="54">
        <f t="shared" ref="Q73:Q139" si="16">O73+P73</f>
        <v>200000</v>
      </c>
      <c r="R73" s="55">
        <f>R74</f>
        <v>200000</v>
      </c>
      <c r="S73" s="55">
        <f>S74</f>
        <v>0</v>
      </c>
      <c r="T73" s="54">
        <f t="shared" si="12"/>
        <v>200000</v>
      </c>
      <c r="U73" s="55">
        <f>U74</f>
        <v>0</v>
      </c>
      <c r="V73" s="54">
        <f t="shared" ref="V73:V139" si="17">T73+U73</f>
        <v>200000</v>
      </c>
      <c r="W73" s="55">
        <f>W74</f>
        <v>200000</v>
      </c>
      <c r="X73" s="55">
        <f>X74</f>
        <v>0</v>
      </c>
      <c r="Y73" s="55">
        <f>Y74</f>
        <v>200000</v>
      </c>
    </row>
    <row r="74" spans="7:25" ht="89.25" x14ac:dyDescent="0.2">
      <c r="G74" s="21" t="s">
        <v>132</v>
      </c>
      <c r="H74" s="46" t="s">
        <v>133</v>
      </c>
      <c r="I74" s="57">
        <v>200000</v>
      </c>
      <c r="J74" s="57"/>
      <c r="K74" s="54">
        <f t="shared" si="13"/>
        <v>200000</v>
      </c>
      <c r="L74" s="57"/>
      <c r="M74" s="54">
        <f t="shared" si="14"/>
        <v>200000</v>
      </c>
      <c r="N74" s="57"/>
      <c r="O74" s="54">
        <f t="shared" si="15"/>
        <v>200000</v>
      </c>
      <c r="P74" s="57"/>
      <c r="Q74" s="54">
        <f t="shared" si="16"/>
        <v>200000</v>
      </c>
      <c r="R74" s="57">
        <v>200000</v>
      </c>
      <c r="S74" s="57"/>
      <c r="T74" s="54">
        <f t="shared" si="12"/>
        <v>200000</v>
      </c>
      <c r="U74" s="57"/>
      <c r="V74" s="54">
        <f t="shared" si="17"/>
        <v>200000</v>
      </c>
      <c r="W74" s="57">
        <v>200000</v>
      </c>
      <c r="X74" s="57"/>
      <c r="Y74" s="57">
        <v>200000</v>
      </c>
    </row>
    <row r="75" spans="7:25" ht="51" x14ac:dyDescent="0.2">
      <c r="G75" s="6" t="s">
        <v>134</v>
      </c>
      <c r="H75" s="34" t="s">
        <v>135</v>
      </c>
      <c r="I75" s="58">
        <f>I76</f>
        <v>100000</v>
      </c>
      <c r="J75" s="58">
        <f>J76</f>
        <v>0</v>
      </c>
      <c r="K75" s="54">
        <f t="shared" si="13"/>
        <v>100000</v>
      </c>
      <c r="L75" s="58">
        <f>L76</f>
        <v>0</v>
      </c>
      <c r="M75" s="54">
        <f t="shared" si="14"/>
        <v>100000</v>
      </c>
      <c r="N75" s="58">
        <f>N76</f>
        <v>0</v>
      </c>
      <c r="O75" s="54">
        <f t="shared" si="15"/>
        <v>100000</v>
      </c>
      <c r="P75" s="58">
        <f>P76</f>
        <v>0</v>
      </c>
      <c r="Q75" s="54">
        <f t="shared" si="16"/>
        <v>100000</v>
      </c>
      <c r="R75" s="58">
        <f>R76</f>
        <v>100000</v>
      </c>
      <c r="S75" s="58">
        <f>S76</f>
        <v>0</v>
      </c>
      <c r="T75" s="54">
        <f t="shared" si="12"/>
        <v>100000</v>
      </c>
      <c r="U75" s="58">
        <f>U76</f>
        <v>0</v>
      </c>
      <c r="V75" s="54">
        <f t="shared" si="17"/>
        <v>100000</v>
      </c>
      <c r="W75" s="58">
        <f>W76</f>
        <v>100000</v>
      </c>
      <c r="X75" s="58">
        <f>X76</f>
        <v>0</v>
      </c>
      <c r="Y75" s="58">
        <f>Y76</f>
        <v>100000</v>
      </c>
    </row>
    <row r="76" spans="7:25" ht="76.5" x14ac:dyDescent="0.2">
      <c r="G76" s="21" t="s">
        <v>136</v>
      </c>
      <c r="H76" s="46" t="s">
        <v>137</v>
      </c>
      <c r="I76" s="56">
        <v>100000</v>
      </c>
      <c r="J76" s="56"/>
      <c r="K76" s="54">
        <f t="shared" si="13"/>
        <v>100000</v>
      </c>
      <c r="L76" s="56"/>
      <c r="M76" s="54">
        <f t="shared" si="14"/>
        <v>100000</v>
      </c>
      <c r="N76" s="56"/>
      <c r="O76" s="54">
        <f t="shared" si="15"/>
        <v>100000</v>
      </c>
      <c r="P76" s="56"/>
      <c r="Q76" s="54">
        <f t="shared" si="16"/>
        <v>100000</v>
      </c>
      <c r="R76" s="56">
        <v>100000</v>
      </c>
      <c r="S76" s="56"/>
      <c r="T76" s="54">
        <f t="shared" si="12"/>
        <v>100000</v>
      </c>
      <c r="U76" s="56"/>
      <c r="V76" s="54">
        <f t="shared" si="17"/>
        <v>100000</v>
      </c>
      <c r="W76" s="56">
        <v>100000</v>
      </c>
      <c r="X76" s="56"/>
      <c r="Y76" s="56">
        <v>100000</v>
      </c>
    </row>
    <row r="77" spans="7:25" ht="51" x14ac:dyDescent="0.2">
      <c r="G77" s="6" t="s">
        <v>138</v>
      </c>
      <c r="H77" s="34" t="s">
        <v>139</v>
      </c>
      <c r="I77" s="56">
        <f>I78</f>
        <v>130000</v>
      </c>
      <c r="J77" s="56">
        <f>J78</f>
        <v>0</v>
      </c>
      <c r="K77" s="54">
        <f t="shared" si="13"/>
        <v>130000</v>
      </c>
      <c r="L77" s="56">
        <f>L78</f>
        <v>0</v>
      </c>
      <c r="M77" s="54">
        <f t="shared" si="14"/>
        <v>130000</v>
      </c>
      <c r="N77" s="56">
        <f>N78</f>
        <v>0</v>
      </c>
      <c r="O77" s="54">
        <f t="shared" si="15"/>
        <v>130000</v>
      </c>
      <c r="P77" s="56">
        <f>P78</f>
        <v>0</v>
      </c>
      <c r="Q77" s="54">
        <f t="shared" si="16"/>
        <v>130000</v>
      </c>
      <c r="R77" s="56">
        <f>R78</f>
        <v>130000</v>
      </c>
      <c r="S77" s="56">
        <f>S78</f>
        <v>0</v>
      </c>
      <c r="T77" s="54">
        <f t="shared" si="12"/>
        <v>130000</v>
      </c>
      <c r="U77" s="56">
        <f>U78</f>
        <v>0</v>
      </c>
      <c r="V77" s="54">
        <f t="shared" si="17"/>
        <v>130000</v>
      </c>
      <c r="W77" s="56">
        <f>W78</f>
        <v>130000</v>
      </c>
      <c r="X77" s="56">
        <f>X78</f>
        <v>0</v>
      </c>
      <c r="Y77" s="56">
        <f>Y78</f>
        <v>130000</v>
      </c>
    </row>
    <row r="78" spans="7:25" ht="76.5" x14ac:dyDescent="0.2">
      <c r="G78" s="21" t="s">
        <v>140</v>
      </c>
      <c r="H78" s="46" t="s">
        <v>141</v>
      </c>
      <c r="I78" s="56">
        <v>130000</v>
      </c>
      <c r="J78" s="56"/>
      <c r="K78" s="54">
        <f t="shared" si="13"/>
        <v>130000</v>
      </c>
      <c r="L78" s="56"/>
      <c r="M78" s="54">
        <f t="shared" si="14"/>
        <v>130000</v>
      </c>
      <c r="N78" s="56"/>
      <c r="O78" s="54">
        <f t="shared" si="15"/>
        <v>130000</v>
      </c>
      <c r="P78" s="56"/>
      <c r="Q78" s="54">
        <f t="shared" si="16"/>
        <v>130000</v>
      </c>
      <c r="R78" s="56">
        <v>130000</v>
      </c>
      <c r="S78" s="56"/>
      <c r="T78" s="54">
        <f t="shared" si="12"/>
        <v>130000</v>
      </c>
      <c r="U78" s="56"/>
      <c r="V78" s="54">
        <f t="shared" si="17"/>
        <v>130000</v>
      </c>
      <c r="W78" s="56">
        <v>130000</v>
      </c>
      <c r="X78" s="56"/>
      <c r="Y78" s="56">
        <v>130000</v>
      </c>
    </row>
    <row r="79" spans="7:25" ht="63.75" x14ac:dyDescent="0.2">
      <c r="G79" s="6" t="s">
        <v>142</v>
      </c>
      <c r="H79" s="34" t="s">
        <v>143</v>
      </c>
      <c r="I79" s="55">
        <f>I80</f>
        <v>3000</v>
      </c>
      <c r="J79" s="55">
        <f>J80</f>
        <v>0</v>
      </c>
      <c r="K79" s="54">
        <f t="shared" si="13"/>
        <v>3000</v>
      </c>
      <c r="L79" s="55">
        <f>L80</f>
        <v>0</v>
      </c>
      <c r="M79" s="54">
        <f t="shared" si="14"/>
        <v>3000</v>
      </c>
      <c r="N79" s="55">
        <f>N80</f>
        <v>0</v>
      </c>
      <c r="O79" s="54">
        <f t="shared" si="15"/>
        <v>3000</v>
      </c>
      <c r="P79" s="55">
        <f>P80</f>
        <v>0</v>
      </c>
      <c r="Q79" s="54">
        <f t="shared" si="16"/>
        <v>3000</v>
      </c>
      <c r="R79" s="55">
        <f>R80</f>
        <v>3000</v>
      </c>
      <c r="S79" s="55">
        <f>S80</f>
        <v>0</v>
      </c>
      <c r="T79" s="54">
        <f t="shared" si="12"/>
        <v>3000</v>
      </c>
      <c r="U79" s="55">
        <f>U80</f>
        <v>0</v>
      </c>
      <c r="V79" s="54">
        <f t="shared" si="17"/>
        <v>3000</v>
      </c>
      <c r="W79" s="55">
        <f>W80</f>
        <v>3000</v>
      </c>
      <c r="X79" s="55">
        <f>X80</f>
        <v>0</v>
      </c>
      <c r="Y79" s="55">
        <f>Y80</f>
        <v>3000</v>
      </c>
    </row>
    <row r="80" spans="7:25" ht="89.25" x14ac:dyDescent="0.2">
      <c r="G80" s="21" t="s">
        <v>144</v>
      </c>
      <c r="H80" s="46" t="s">
        <v>145</v>
      </c>
      <c r="I80" s="56">
        <v>3000</v>
      </c>
      <c r="J80" s="56"/>
      <c r="K80" s="54">
        <f t="shared" si="13"/>
        <v>3000</v>
      </c>
      <c r="L80" s="56"/>
      <c r="M80" s="54">
        <f t="shared" si="14"/>
        <v>3000</v>
      </c>
      <c r="N80" s="56"/>
      <c r="O80" s="54">
        <f t="shared" si="15"/>
        <v>3000</v>
      </c>
      <c r="P80" s="56"/>
      <c r="Q80" s="54">
        <f t="shared" si="16"/>
        <v>3000</v>
      </c>
      <c r="R80" s="56">
        <v>3000</v>
      </c>
      <c r="S80" s="56"/>
      <c r="T80" s="54">
        <f t="shared" si="12"/>
        <v>3000</v>
      </c>
      <c r="U80" s="56"/>
      <c r="V80" s="54">
        <f t="shared" si="17"/>
        <v>3000</v>
      </c>
      <c r="W80" s="56">
        <v>3000</v>
      </c>
      <c r="X80" s="56"/>
      <c r="Y80" s="56">
        <v>3000</v>
      </c>
    </row>
    <row r="81" spans="7:25" ht="51" x14ac:dyDescent="0.2">
      <c r="G81" s="6" t="s">
        <v>146</v>
      </c>
      <c r="H81" s="34" t="s">
        <v>147</v>
      </c>
      <c r="I81" s="55">
        <f>I82</f>
        <v>70000</v>
      </c>
      <c r="J81" s="55">
        <f>J82</f>
        <v>0</v>
      </c>
      <c r="K81" s="54">
        <f t="shared" si="13"/>
        <v>70000</v>
      </c>
      <c r="L81" s="55">
        <f>L82</f>
        <v>0</v>
      </c>
      <c r="M81" s="54">
        <f t="shared" si="14"/>
        <v>70000</v>
      </c>
      <c r="N81" s="55">
        <f>N82</f>
        <v>0</v>
      </c>
      <c r="O81" s="54">
        <f t="shared" si="15"/>
        <v>70000</v>
      </c>
      <c r="P81" s="55">
        <f>P82</f>
        <v>0</v>
      </c>
      <c r="Q81" s="54">
        <f t="shared" si="16"/>
        <v>70000</v>
      </c>
      <c r="R81" s="55">
        <f>R82</f>
        <v>70000</v>
      </c>
      <c r="S81" s="55">
        <f>S82</f>
        <v>0</v>
      </c>
      <c r="T81" s="54">
        <f t="shared" si="12"/>
        <v>70000</v>
      </c>
      <c r="U81" s="55">
        <f>U82</f>
        <v>0</v>
      </c>
      <c r="V81" s="54">
        <f t="shared" si="17"/>
        <v>70000</v>
      </c>
      <c r="W81" s="55">
        <f>W82</f>
        <v>70000</v>
      </c>
      <c r="X81" s="55">
        <f>X82</f>
        <v>0</v>
      </c>
      <c r="Y81" s="55">
        <f>Y82</f>
        <v>70000</v>
      </c>
    </row>
    <row r="82" spans="7:25" ht="76.5" x14ac:dyDescent="0.2">
      <c r="G82" s="21" t="s">
        <v>148</v>
      </c>
      <c r="H82" s="46" t="s">
        <v>149</v>
      </c>
      <c r="I82" s="56">
        <v>70000</v>
      </c>
      <c r="J82" s="56"/>
      <c r="K82" s="54">
        <f t="shared" si="13"/>
        <v>70000</v>
      </c>
      <c r="L82" s="56"/>
      <c r="M82" s="54">
        <f t="shared" si="14"/>
        <v>70000</v>
      </c>
      <c r="N82" s="56"/>
      <c r="O82" s="54">
        <f t="shared" si="15"/>
        <v>70000</v>
      </c>
      <c r="P82" s="56"/>
      <c r="Q82" s="54">
        <f t="shared" si="16"/>
        <v>70000</v>
      </c>
      <c r="R82" s="56">
        <v>70000</v>
      </c>
      <c r="S82" s="56"/>
      <c r="T82" s="54">
        <f t="shared" si="12"/>
        <v>70000</v>
      </c>
      <c r="U82" s="56"/>
      <c r="V82" s="54">
        <f t="shared" si="17"/>
        <v>70000</v>
      </c>
      <c r="W82" s="56">
        <v>70000</v>
      </c>
      <c r="X82" s="56"/>
      <c r="Y82" s="56">
        <v>70000</v>
      </c>
    </row>
    <row r="83" spans="7:25" ht="51" x14ac:dyDescent="0.2">
      <c r="G83" s="6" t="s">
        <v>150</v>
      </c>
      <c r="H83" s="34" t="s">
        <v>151</v>
      </c>
      <c r="I83" s="55">
        <f>I84</f>
        <v>3000</v>
      </c>
      <c r="J83" s="55">
        <f>J84</f>
        <v>0</v>
      </c>
      <c r="K83" s="54">
        <f t="shared" si="13"/>
        <v>3000</v>
      </c>
      <c r="L83" s="55">
        <f>L84</f>
        <v>0</v>
      </c>
      <c r="M83" s="54">
        <f t="shared" si="14"/>
        <v>3000</v>
      </c>
      <c r="N83" s="55">
        <f>N84</f>
        <v>0</v>
      </c>
      <c r="O83" s="54">
        <f t="shared" si="15"/>
        <v>3000</v>
      </c>
      <c r="P83" s="55">
        <f>P84</f>
        <v>0</v>
      </c>
      <c r="Q83" s="54">
        <f t="shared" si="16"/>
        <v>3000</v>
      </c>
      <c r="R83" s="55">
        <f>R84</f>
        <v>3000</v>
      </c>
      <c r="S83" s="55">
        <f>S84</f>
        <v>0</v>
      </c>
      <c r="T83" s="54">
        <f t="shared" si="12"/>
        <v>3000</v>
      </c>
      <c r="U83" s="55">
        <f>U84</f>
        <v>0</v>
      </c>
      <c r="V83" s="54">
        <f t="shared" si="17"/>
        <v>3000</v>
      </c>
      <c r="W83" s="55">
        <f>W84</f>
        <v>3000</v>
      </c>
      <c r="X83" s="55">
        <f>X84</f>
        <v>0</v>
      </c>
      <c r="Y83" s="55">
        <f>Y84</f>
        <v>3000</v>
      </c>
    </row>
    <row r="84" spans="7:25" ht="76.5" x14ac:dyDescent="0.2">
      <c r="G84" s="21" t="s">
        <v>152</v>
      </c>
      <c r="H84" s="46" t="s">
        <v>153</v>
      </c>
      <c r="I84" s="56">
        <v>3000</v>
      </c>
      <c r="J84" s="56"/>
      <c r="K84" s="54">
        <f t="shared" si="13"/>
        <v>3000</v>
      </c>
      <c r="L84" s="56"/>
      <c r="M84" s="54">
        <f t="shared" si="14"/>
        <v>3000</v>
      </c>
      <c r="N84" s="56"/>
      <c r="O84" s="54">
        <f t="shared" si="15"/>
        <v>3000</v>
      </c>
      <c r="P84" s="56"/>
      <c r="Q84" s="54">
        <f t="shared" si="16"/>
        <v>3000</v>
      </c>
      <c r="R84" s="56">
        <v>3000</v>
      </c>
      <c r="S84" s="56"/>
      <c r="T84" s="54">
        <f t="shared" si="12"/>
        <v>3000</v>
      </c>
      <c r="U84" s="56"/>
      <c r="V84" s="54">
        <f t="shared" si="17"/>
        <v>3000</v>
      </c>
      <c r="W84" s="56">
        <v>3000</v>
      </c>
      <c r="X84" s="56"/>
      <c r="Y84" s="56">
        <v>3000</v>
      </c>
    </row>
    <row r="85" spans="7:25" ht="76.5" x14ac:dyDescent="0.2">
      <c r="G85" s="6" t="s">
        <v>279</v>
      </c>
      <c r="H85" s="34" t="s">
        <v>283</v>
      </c>
      <c r="I85" s="55">
        <f>I86</f>
        <v>60000</v>
      </c>
      <c r="J85" s="55">
        <f>J86</f>
        <v>0</v>
      </c>
      <c r="K85" s="54">
        <f t="shared" si="13"/>
        <v>60000</v>
      </c>
      <c r="L85" s="55">
        <f>L86</f>
        <v>0</v>
      </c>
      <c r="M85" s="54">
        <f t="shared" si="14"/>
        <v>60000</v>
      </c>
      <c r="N85" s="55">
        <f>N86</f>
        <v>0</v>
      </c>
      <c r="O85" s="54">
        <f t="shared" si="15"/>
        <v>60000</v>
      </c>
      <c r="P85" s="55">
        <f>P86</f>
        <v>0</v>
      </c>
      <c r="Q85" s="54">
        <f t="shared" si="16"/>
        <v>60000</v>
      </c>
      <c r="R85" s="55">
        <f>R86</f>
        <v>60000</v>
      </c>
      <c r="S85" s="55">
        <f>S86</f>
        <v>0</v>
      </c>
      <c r="T85" s="54">
        <f t="shared" si="12"/>
        <v>60000</v>
      </c>
      <c r="U85" s="55">
        <f>U86</f>
        <v>0</v>
      </c>
      <c r="V85" s="54">
        <f t="shared" si="17"/>
        <v>60000</v>
      </c>
      <c r="W85" s="55">
        <f>W86</f>
        <v>60000</v>
      </c>
      <c r="X85" s="55">
        <f>X86</f>
        <v>0</v>
      </c>
      <c r="Y85" s="55">
        <f>Y86</f>
        <v>60000</v>
      </c>
    </row>
    <row r="86" spans="7:25" ht="102" x14ac:dyDescent="0.2">
      <c r="G86" s="21" t="s">
        <v>280</v>
      </c>
      <c r="H86" s="46" t="s">
        <v>284</v>
      </c>
      <c r="I86" s="56">
        <v>60000</v>
      </c>
      <c r="J86" s="56"/>
      <c r="K86" s="54">
        <f t="shared" si="13"/>
        <v>60000</v>
      </c>
      <c r="L86" s="56"/>
      <c r="M86" s="54">
        <f t="shared" si="14"/>
        <v>60000</v>
      </c>
      <c r="N86" s="56"/>
      <c r="O86" s="54">
        <f t="shared" si="15"/>
        <v>60000</v>
      </c>
      <c r="P86" s="56"/>
      <c r="Q86" s="54">
        <f t="shared" si="16"/>
        <v>60000</v>
      </c>
      <c r="R86" s="56">
        <v>60000</v>
      </c>
      <c r="S86" s="56"/>
      <c r="T86" s="54">
        <f t="shared" si="12"/>
        <v>60000</v>
      </c>
      <c r="U86" s="56"/>
      <c r="V86" s="54">
        <f t="shared" si="17"/>
        <v>60000</v>
      </c>
      <c r="W86" s="56">
        <v>60000</v>
      </c>
      <c r="X86" s="56"/>
      <c r="Y86" s="56">
        <v>60000</v>
      </c>
    </row>
    <row r="87" spans="7:25" ht="51" x14ac:dyDescent="0.2">
      <c r="G87" s="6" t="s">
        <v>154</v>
      </c>
      <c r="H87" s="34" t="s">
        <v>155</v>
      </c>
      <c r="I87" s="55">
        <f>I88</f>
        <v>5000</v>
      </c>
      <c r="J87" s="55">
        <f>J88</f>
        <v>0</v>
      </c>
      <c r="K87" s="54">
        <f t="shared" si="13"/>
        <v>5000</v>
      </c>
      <c r="L87" s="55">
        <f>L88</f>
        <v>0</v>
      </c>
      <c r="M87" s="54">
        <f t="shared" si="14"/>
        <v>5000</v>
      </c>
      <c r="N87" s="55">
        <f>N88</f>
        <v>0</v>
      </c>
      <c r="O87" s="54">
        <f t="shared" si="15"/>
        <v>5000</v>
      </c>
      <c r="P87" s="55">
        <f>P88</f>
        <v>0</v>
      </c>
      <c r="Q87" s="54">
        <f t="shared" si="16"/>
        <v>5000</v>
      </c>
      <c r="R87" s="55">
        <f>R88</f>
        <v>5000</v>
      </c>
      <c r="S87" s="55">
        <f>S88</f>
        <v>0</v>
      </c>
      <c r="T87" s="54">
        <f t="shared" si="12"/>
        <v>5000</v>
      </c>
      <c r="U87" s="55">
        <f>U88</f>
        <v>0</v>
      </c>
      <c r="V87" s="54">
        <f t="shared" si="17"/>
        <v>5000</v>
      </c>
      <c r="W87" s="55">
        <f>W88</f>
        <v>5000</v>
      </c>
      <c r="X87" s="55">
        <f>X88</f>
        <v>0</v>
      </c>
      <c r="Y87" s="55">
        <f>Y88</f>
        <v>5000</v>
      </c>
    </row>
    <row r="88" spans="7:25" ht="63.75" x14ac:dyDescent="0.2">
      <c r="G88" s="21" t="s">
        <v>156</v>
      </c>
      <c r="H88" s="46" t="s">
        <v>157</v>
      </c>
      <c r="I88" s="56">
        <v>5000</v>
      </c>
      <c r="J88" s="56"/>
      <c r="K88" s="54">
        <f t="shared" si="13"/>
        <v>5000</v>
      </c>
      <c r="L88" s="56"/>
      <c r="M88" s="54">
        <f t="shared" si="14"/>
        <v>5000</v>
      </c>
      <c r="N88" s="56"/>
      <c r="O88" s="54">
        <f t="shared" si="15"/>
        <v>5000</v>
      </c>
      <c r="P88" s="56"/>
      <c r="Q88" s="54">
        <f t="shared" si="16"/>
        <v>5000</v>
      </c>
      <c r="R88" s="56">
        <v>5000</v>
      </c>
      <c r="S88" s="56"/>
      <c r="T88" s="54">
        <f t="shared" si="12"/>
        <v>5000</v>
      </c>
      <c r="U88" s="56"/>
      <c r="V88" s="54">
        <f t="shared" si="17"/>
        <v>5000</v>
      </c>
      <c r="W88" s="56">
        <v>5000</v>
      </c>
      <c r="X88" s="56"/>
      <c r="Y88" s="56">
        <v>5000</v>
      </c>
    </row>
    <row r="89" spans="7:25" ht="51" x14ac:dyDescent="0.2">
      <c r="G89" s="6" t="s">
        <v>158</v>
      </c>
      <c r="H89" s="34" t="s">
        <v>159</v>
      </c>
      <c r="I89" s="55">
        <f>I90</f>
        <v>165000</v>
      </c>
      <c r="J89" s="55">
        <f>J90</f>
        <v>0</v>
      </c>
      <c r="K89" s="54">
        <f t="shared" si="13"/>
        <v>165000</v>
      </c>
      <c r="L89" s="55">
        <f>L90</f>
        <v>0</v>
      </c>
      <c r="M89" s="54">
        <f t="shared" si="14"/>
        <v>165000</v>
      </c>
      <c r="N89" s="55">
        <f>N90</f>
        <v>0</v>
      </c>
      <c r="O89" s="54">
        <f t="shared" si="15"/>
        <v>165000</v>
      </c>
      <c r="P89" s="55">
        <f>P90</f>
        <v>0</v>
      </c>
      <c r="Q89" s="54">
        <f t="shared" si="16"/>
        <v>165000</v>
      </c>
      <c r="R89" s="55">
        <f>R90</f>
        <v>165000</v>
      </c>
      <c r="S89" s="55">
        <f>S90</f>
        <v>0</v>
      </c>
      <c r="T89" s="54">
        <f t="shared" si="12"/>
        <v>165000</v>
      </c>
      <c r="U89" s="55">
        <f>U90</f>
        <v>0</v>
      </c>
      <c r="V89" s="54">
        <f t="shared" si="17"/>
        <v>165000</v>
      </c>
      <c r="W89" s="55">
        <f>W90</f>
        <v>165000</v>
      </c>
      <c r="X89" s="55">
        <f>X90</f>
        <v>0</v>
      </c>
      <c r="Y89" s="55">
        <f>Y90</f>
        <v>165000</v>
      </c>
    </row>
    <row r="90" spans="7:25" ht="76.5" x14ac:dyDescent="0.2">
      <c r="G90" s="21" t="s">
        <v>160</v>
      </c>
      <c r="H90" s="46" t="s">
        <v>161</v>
      </c>
      <c r="I90" s="56">
        <v>165000</v>
      </c>
      <c r="J90" s="56"/>
      <c r="K90" s="54">
        <f t="shared" si="13"/>
        <v>165000</v>
      </c>
      <c r="L90" s="56"/>
      <c r="M90" s="54">
        <f t="shared" si="14"/>
        <v>165000</v>
      </c>
      <c r="N90" s="56"/>
      <c r="O90" s="54">
        <f t="shared" si="15"/>
        <v>165000</v>
      </c>
      <c r="P90" s="56"/>
      <c r="Q90" s="54">
        <f t="shared" si="16"/>
        <v>165000</v>
      </c>
      <c r="R90" s="56">
        <v>165000</v>
      </c>
      <c r="S90" s="56"/>
      <c r="T90" s="54">
        <f t="shared" si="12"/>
        <v>165000</v>
      </c>
      <c r="U90" s="56"/>
      <c r="V90" s="54">
        <f t="shared" si="17"/>
        <v>165000</v>
      </c>
      <c r="W90" s="56">
        <v>165000</v>
      </c>
      <c r="X90" s="56"/>
      <c r="Y90" s="56">
        <v>165000</v>
      </c>
    </row>
    <row r="91" spans="7:25" ht="89.25" hidden="1" x14ac:dyDescent="0.2">
      <c r="G91" s="6" t="s">
        <v>162</v>
      </c>
      <c r="H91" s="34" t="s">
        <v>163</v>
      </c>
      <c r="I91" s="55">
        <f>I92</f>
        <v>0</v>
      </c>
      <c r="J91" s="55">
        <f>J92</f>
        <v>0</v>
      </c>
      <c r="K91" s="54">
        <f t="shared" si="13"/>
        <v>0</v>
      </c>
      <c r="L91" s="55">
        <f>L92</f>
        <v>0</v>
      </c>
      <c r="M91" s="54">
        <f t="shared" si="14"/>
        <v>0</v>
      </c>
      <c r="N91" s="55">
        <f>N92</f>
        <v>0</v>
      </c>
      <c r="O91" s="54">
        <f t="shared" si="15"/>
        <v>0</v>
      </c>
      <c r="P91" s="55">
        <f>P92</f>
        <v>0</v>
      </c>
      <c r="Q91" s="54">
        <f t="shared" si="16"/>
        <v>0</v>
      </c>
      <c r="R91" s="55">
        <f>R92</f>
        <v>0</v>
      </c>
      <c r="S91" s="55">
        <f>S92</f>
        <v>0</v>
      </c>
      <c r="T91" s="54">
        <f t="shared" si="12"/>
        <v>0</v>
      </c>
      <c r="U91" s="55">
        <f>U92</f>
        <v>0</v>
      </c>
      <c r="V91" s="54">
        <f t="shared" si="17"/>
        <v>0</v>
      </c>
      <c r="W91" s="55">
        <f>W92</f>
        <v>0</v>
      </c>
      <c r="X91" s="55">
        <f>X92</f>
        <v>0</v>
      </c>
      <c r="Y91" s="55">
        <f>Y92</f>
        <v>0</v>
      </c>
    </row>
    <row r="92" spans="7:25" ht="127.5" hidden="1" x14ac:dyDescent="0.2">
      <c r="G92" s="21" t="s">
        <v>285</v>
      </c>
      <c r="H92" s="46" t="s">
        <v>164</v>
      </c>
      <c r="I92" s="56"/>
      <c r="J92" s="56"/>
      <c r="K92" s="54">
        <f t="shared" si="13"/>
        <v>0</v>
      </c>
      <c r="L92" s="56"/>
      <c r="M92" s="54">
        <f t="shared" si="14"/>
        <v>0</v>
      </c>
      <c r="N92" s="56"/>
      <c r="O92" s="54">
        <f t="shared" si="15"/>
        <v>0</v>
      </c>
      <c r="P92" s="56"/>
      <c r="Q92" s="54">
        <f t="shared" si="16"/>
        <v>0</v>
      </c>
      <c r="R92" s="56"/>
      <c r="S92" s="56"/>
      <c r="T92" s="54">
        <f t="shared" si="12"/>
        <v>0</v>
      </c>
      <c r="U92" s="56"/>
      <c r="V92" s="54">
        <f t="shared" si="17"/>
        <v>0</v>
      </c>
      <c r="W92" s="56"/>
      <c r="X92" s="56"/>
      <c r="Y92" s="56"/>
    </row>
    <row r="93" spans="7:25" ht="102" x14ac:dyDescent="0.2">
      <c r="G93" s="18" t="s">
        <v>165</v>
      </c>
      <c r="H93" s="40" t="s">
        <v>166</v>
      </c>
      <c r="I93" s="54">
        <f t="shared" ref="I93:P94" si="18">I94</f>
        <v>1000</v>
      </c>
      <c r="J93" s="54">
        <f t="shared" si="18"/>
        <v>0</v>
      </c>
      <c r="K93" s="54">
        <f t="shared" si="13"/>
        <v>1000</v>
      </c>
      <c r="L93" s="54">
        <f t="shared" si="18"/>
        <v>0</v>
      </c>
      <c r="M93" s="54">
        <f t="shared" si="14"/>
        <v>1000</v>
      </c>
      <c r="N93" s="54">
        <f t="shared" si="18"/>
        <v>0</v>
      </c>
      <c r="O93" s="54">
        <f t="shared" si="15"/>
        <v>1000</v>
      </c>
      <c r="P93" s="54">
        <f t="shared" si="18"/>
        <v>0</v>
      </c>
      <c r="Q93" s="54">
        <f t="shared" si="16"/>
        <v>1000</v>
      </c>
      <c r="R93" s="54">
        <f t="shared" ref="R93:U94" si="19">R94</f>
        <v>1000</v>
      </c>
      <c r="S93" s="54">
        <f t="shared" si="19"/>
        <v>0</v>
      </c>
      <c r="T93" s="54">
        <f t="shared" si="12"/>
        <v>1000</v>
      </c>
      <c r="U93" s="54">
        <f t="shared" si="19"/>
        <v>0</v>
      </c>
      <c r="V93" s="54">
        <f t="shared" si="17"/>
        <v>1000</v>
      </c>
      <c r="W93" s="54">
        <f t="shared" ref="W93:Y94" si="20">W94</f>
        <v>1000</v>
      </c>
      <c r="X93" s="54">
        <f t="shared" si="20"/>
        <v>0</v>
      </c>
      <c r="Y93" s="54">
        <f t="shared" si="20"/>
        <v>1000</v>
      </c>
    </row>
    <row r="94" spans="7:25" ht="76.5" x14ac:dyDescent="0.2">
      <c r="G94" s="6" t="s">
        <v>167</v>
      </c>
      <c r="H94" s="34" t="s">
        <v>168</v>
      </c>
      <c r="I94" s="55">
        <f t="shared" si="18"/>
        <v>1000</v>
      </c>
      <c r="J94" s="55">
        <f t="shared" si="18"/>
        <v>0</v>
      </c>
      <c r="K94" s="54">
        <f t="shared" si="13"/>
        <v>1000</v>
      </c>
      <c r="L94" s="55">
        <f t="shared" si="18"/>
        <v>0</v>
      </c>
      <c r="M94" s="54">
        <f t="shared" si="14"/>
        <v>1000</v>
      </c>
      <c r="N94" s="55">
        <f t="shared" si="18"/>
        <v>0</v>
      </c>
      <c r="O94" s="54">
        <f t="shared" si="15"/>
        <v>1000</v>
      </c>
      <c r="P94" s="55">
        <f t="shared" si="18"/>
        <v>0</v>
      </c>
      <c r="Q94" s="54">
        <f t="shared" si="16"/>
        <v>1000</v>
      </c>
      <c r="R94" s="55">
        <f t="shared" si="19"/>
        <v>1000</v>
      </c>
      <c r="S94" s="55">
        <f t="shared" si="19"/>
        <v>0</v>
      </c>
      <c r="T94" s="54">
        <f t="shared" si="12"/>
        <v>1000</v>
      </c>
      <c r="U94" s="55">
        <f t="shared" si="19"/>
        <v>0</v>
      </c>
      <c r="V94" s="54">
        <f t="shared" si="17"/>
        <v>1000</v>
      </c>
      <c r="W94" s="55">
        <f t="shared" si="20"/>
        <v>1000</v>
      </c>
      <c r="X94" s="55">
        <f t="shared" si="20"/>
        <v>0</v>
      </c>
      <c r="Y94" s="55">
        <f t="shared" si="20"/>
        <v>1000</v>
      </c>
    </row>
    <row r="95" spans="7:25" ht="63.75" x14ac:dyDescent="0.2">
      <c r="G95" s="21" t="s">
        <v>169</v>
      </c>
      <c r="H95" s="46" t="s">
        <v>170</v>
      </c>
      <c r="I95" s="56">
        <v>1000</v>
      </c>
      <c r="J95" s="56"/>
      <c r="K95" s="54">
        <f t="shared" si="13"/>
        <v>1000</v>
      </c>
      <c r="L95" s="56"/>
      <c r="M95" s="54">
        <f t="shared" si="14"/>
        <v>1000</v>
      </c>
      <c r="N95" s="56"/>
      <c r="O95" s="54">
        <f t="shared" si="15"/>
        <v>1000</v>
      </c>
      <c r="P95" s="56"/>
      <c r="Q95" s="54">
        <f t="shared" si="16"/>
        <v>1000</v>
      </c>
      <c r="R95" s="56">
        <v>1000</v>
      </c>
      <c r="S95" s="56"/>
      <c r="T95" s="54">
        <f t="shared" si="12"/>
        <v>1000</v>
      </c>
      <c r="U95" s="56"/>
      <c r="V95" s="54">
        <f t="shared" si="17"/>
        <v>1000</v>
      </c>
      <c r="W95" s="56">
        <v>1000</v>
      </c>
      <c r="X95" s="56"/>
      <c r="Y95" s="56">
        <v>1000</v>
      </c>
    </row>
    <row r="96" spans="7:25" hidden="1" x14ac:dyDescent="0.2">
      <c r="G96" s="18" t="s">
        <v>171</v>
      </c>
      <c r="H96" s="40" t="s">
        <v>172</v>
      </c>
      <c r="I96" s="56">
        <f>I97</f>
        <v>0</v>
      </c>
      <c r="J96" s="56">
        <f>J97</f>
        <v>0</v>
      </c>
      <c r="K96" s="54">
        <f t="shared" si="13"/>
        <v>0</v>
      </c>
      <c r="L96" s="56">
        <f>L97</f>
        <v>0</v>
      </c>
      <c r="M96" s="54">
        <f t="shared" si="14"/>
        <v>0</v>
      </c>
      <c r="N96" s="56">
        <f>N97</f>
        <v>0</v>
      </c>
      <c r="O96" s="54">
        <f t="shared" si="15"/>
        <v>0</v>
      </c>
      <c r="P96" s="56">
        <f>P97</f>
        <v>0</v>
      </c>
      <c r="Q96" s="54">
        <f t="shared" si="16"/>
        <v>0</v>
      </c>
      <c r="R96" s="56">
        <f>R97</f>
        <v>0</v>
      </c>
      <c r="S96" s="56">
        <f>S97</f>
        <v>0</v>
      </c>
      <c r="T96" s="54">
        <f t="shared" si="12"/>
        <v>0</v>
      </c>
      <c r="U96" s="56">
        <f>U97</f>
        <v>0</v>
      </c>
      <c r="V96" s="54">
        <f t="shared" si="17"/>
        <v>0</v>
      </c>
      <c r="W96" s="54"/>
      <c r="X96" s="54"/>
      <c r="Y96" s="54"/>
    </row>
    <row r="97" spans="7:25" ht="63.75" hidden="1" x14ac:dyDescent="0.2">
      <c r="G97" s="6" t="s">
        <v>173</v>
      </c>
      <c r="H97" s="34" t="s">
        <v>174</v>
      </c>
      <c r="I97" s="56">
        <f>I98+I99</f>
        <v>0</v>
      </c>
      <c r="J97" s="56">
        <f>J98+J99</f>
        <v>0</v>
      </c>
      <c r="K97" s="54">
        <f t="shared" si="13"/>
        <v>0</v>
      </c>
      <c r="L97" s="56">
        <f>L98+L99</f>
        <v>0</v>
      </c>
      <c r="M97" s="54">
        <f t="shared" si="14"/>
        <v>0</v>
      </c>
      <c r="N97" s="56">
        <f>N98+N99</f>
        <v>0</v>
      </c>
      <c r="O97" s="54">
        <f t="shared" si="15"/>
        <v>0</v>
      </c>
      <c r="P97" s="56">
        <f>P98+P99</f>
        <v>0</v>
      </c>
      <c r="Q97" s="54">
        <f t="shared" si="16"/>
        <v>0</v>
      </c>
      <c r="R97" s="55">
        <f>R98+R99</f>
        <v>0</v>
      </c>
      <c r="S97" s="55">
        <f>S98+S99</f>
        <v>0</v>
      </c>
      <c r="T97" s="54">
        <f t="shared" si="12"/>
        <v>0</v>
      </c>
      <c r="U97" s="55">
        <f>U98+U99</f>
        <v>0</v>
      </c>
      <c r="V97" s="54">
        <f t="shared" si="17"/>
        <v>0</v>
      </c>
      <c r="W97" s="54"/>
      <c r="X97" s="54"/>
      <c r="Y97" s="54"/>
    </row>
    <row r="98" spans="7:25" ht="51" hidden="1" x14ac:dyDescent="0.2">
      <c r="G98" s="21" t="s">
        <v>175</v>
      </c>
      <c r="H98" s="46" t="s">
        <v>176</v>
      </c>
      <c r="I98" s="55"/>
      <c r="J98" s="55"/>
      <c r="K98" s="54">
        <f t="shared" si="13"/>
        <v>0</v>
      </c>
      <c r="L98" s="55"/>
      <c r="M98" s="54">
        <f t="shared" si="14"/>
        <v>0</v>
      </c>
      <c r="N98" s="55"/>
      <c r="O98" s="54">
        <f t="shared" si="15"/>
        <v>0</v>
      </c>
      <c r="P98" s="55"/>
      <c r="Q98" s="54">
        <f t="shared" si="16"/>
        <v>0</v>
      </c>
      <c r="R98" s="56"/>
      <c r="S98" s="56"/>
      <c r="T98" s="54">
        <f t="shared" si="12"/>
        <v>0</v>
      </c>
      <c r="U98" s="56"/>
      <c r="V98" s="54">
        <f t="shared" si="17"/>
        <v>0</v>
      </c>
      <c r="W98" s="54"/>
      <c r="X98" s="54"/>
      <c r="Y98" s="54"/>
    </row>
    <row r="99" spans="7:25" ht="63.75" hidden="1" x14ac:dyDescent="0.2">
      <c r="G99" s="21" t="s">
        <v>177</v>
      </c>
      <c r="H99" s="46" t="s">
        <v>178</v>
      </c>
      <c r="I99" s="55"/>
      <c r="J99" s="55"/>
      <c r="K99" s="54">
        <f t="shared" si="13"/>
        <v>0</v>
      </c>
      <c r="L99" s="55"/>
      <c r="M99" s="54">
        <f t="shared" si="14"/>
        <v>0</v>
      </c>
      <c r="N99" s="55"/>
      <c r="O99" s="54">
        <f t="shared" si="15"/>
        <v>0</v>
      </c>
      <c r="P99" s="55"/>
      <c r="Q99" s="54">
        <f t="shared" si="16"/>
        <v>0</v>
      </c>
      <c r="R99" s="56"/>
      <c r="S99" s="56"/>
      <c r="T99" s="54">
        <f t="shared" si="12"/>
        <v>0</v>
      </c>
      <c r="U99" s="56"/>
      <c r="V99" s="54">
        <f t="shared" si="17"/>
        <v>0</v>
      </c>
      <c r="W99" s="54"/>
      <c r="X99" s="54"/>
      <c r="Y99" s="54"/>
    </row>
    <row r="100" spans="7:25" x14ac:dyDescent="0.2">
      <c r="G100" s="30" t="s">
        <v>179</v>
      </c>
      <c r="H100" s="51" t="s">
        <v>180</v>
      </c>
      <c r="I100" s="54">
        <f>I101</f>
        <v>3000</v>
      </c>
      <c r="J100" s="54">
        <f>J101</f>
        <v>0</v>
      </c>
      <c r="K100" s="54">
        <f t="shared" si="13"/>
        <v>3000</v>
      </c>
      <c r="L100" s="54">
        <f>L101</f>
        <v>0</v>
      </c>
      <c r="M100" s="54">
        <f t="shared" si="14"/>
        <v>3000</v>
      </c>
      <c r="N100" s="54">
        <f>N101</f>
        <v>0</v>
      </c>
      <c r="O100" s="54">
        <f t="shared" si="15"/>
        <v>3000</v>
      </c>
      <c r="P100" s="54">
        <f>P101</f>
        <v>0</v>
      </c>
      <c r="Q100" s="54">
        <f t="shared" si="16"/>
        <v>3000</v>
      </c>
      <c r="R100" s="54">
        <f>R101</f>
        <v>3000</v>
      </c>
      <c r="S100" s="54">
        <f>S101</f>
        <v>0</v>
      </c>
      <c r="T100" s="54">
        <f t="shared" si="12"/>
        <v>3000</v>
      </c>
      <c r="U100" s="54">
        <f>U101</f>
        <v>0</v>
      </c>
      <c r="V100" s="54">
        <f t="shared" si="17"/>
        <v>3000</v>
      </c>
      <c r="W100" s="54">
        <f>W101</f>
        <v>3000</v>
      </c>
      <c r="X100" s="54">
        <f>X101</f>
        <v>0</v>
      </c>
      <c r="Y100" s="54">
        <f>Y101</f>
        <v>3000</v>
      </c>
    </row>
    <row r="101" spans="7:25" ht="76.5" x14ac:dyDescent="0.2">
      <c r="G101" s="21" t="s">
        <v>181</v>
      </c>
      <c r="H101" s="46" t="s">
        <v>182</v>
      </c>
      <c r="I101" s="56">
        <v>3000</v>
      </c>
      <c r="J101" s="56"/>
      <c r="K101" s="54">
        <f t="shared" si="13"/>
        <v>3000</v>
      </c>
      <c r="L101" s="56"/>
      <c r="M101" s="54">
        <f t="shared" si="14"/>
        <v>3000</v>
      </c>
      <c r="N101" s="56"/>
      <c r="O101" s="54">
        <f t="shared" si="15"/>
        <v>3000</v>
      </c>
      <c r="P101" s="56"/>
      <c r="Q101" s="54">
        <f t="shared" si="16"/>
        <v>3000</v>
      </c>
      <c r="R101" s="56">
        <v>3000</v>
      </c>
      <c r="S101" s="56"/>
      <c r="T101" s="54">
        <f t="shared" si="12"/>
        <v>3000</v>
      </c>
      <c r="U101" s="56"/>
      <c r="V101" s="54">
        <f t="shared" si="17"/>
        <v>3000</v>
      </c>
      <c r="W101" s="56">
        <v>3000</v>
      </c>
      <c r="X101" s="56"/>
      <c r="Y101" s="56">
        <v>3000</v>
      </c>
    </row>
    <row r="102" spans="7:25" x14ac:dyDescent="0.2">
      <c r="G102" s="31" t="s">
        <v>183</v>
      </c>
      <c r="H102" s="32" t="s">
        <v>184</v>
      </c>
      <c r="I102" s="59">
        <f>I103</f>
        <v>393341881.59999996</v>
      </c>
      <c r="J102" s="59">
        <f>J103</f>
        <v>55874056.210000001</v>
      </c>
      <c r="K102" s="54">
        <f t="shared" si="13"/>
        <v>449215937.80999994</v>
      </c>
      <c r="L102" s="59">
        <f>L103</f>
        <v>15323639.390000001</v>
      </c>
      <c r="M102" s="54">
        <f t="shared" si="14"/>
        <v>464539577.19999993</v>
      </c>
      <c r="N102" s="59">
        <f>N103</f>
        <v>0</v>
      </c>
      <c r="O102" s="54">
        <f t="shared" si="15"/>
        <v>464539577.19999993</v>
      </c>
      <c r="P102" s="59">
        <f>P103</f>
        <v>2793354</v>
      </c>
      <c r="Q102" s="54">
        <f t="shared" si="16"/>
        <v>467332931.19999993</v>
      </c>
      <c r="R102" s="59">
        <f>R103</f>
        <v>329019427.60000002</v>
      </c>
      <c r="S102" s="59">
        <f>S103</f>
        <v>21415851.07</v>
      </c>
      <c r="T102" s="54">
        <f t="shared" si="12"/>
        <v>350435278.67000002</v>
      </c>
      <c r="U102" s="59">
        <f>U103</f>
        <v>0</v>
      </c>
      <c r="V102" s="54">
        <f t="shared" si="17"/>
        <v>350435278.67000002</v>
      </c>
      <c r="W102" s="59">
        <f>W103</f>
        <v>316592899.60000002</v>
      </c>
      <c r="X102" s="59">
        <f>X103</f>
        <v>0</v>
      </c>
      <c r="Y102" s="59">
        <f>Y103</f>
        <v>316592899.60000002</v>
      </c>
    </row>
    <row r="103" spans="7:25" ht="25.5" x14ac:dyDescent="0.2">
      <c r="G103" s="31" t="s">
        <v>185</v>
      </c>
      <c r="H103" s="32" t="s">
        <v>186</v>
      </c>
      <c r="I103" s="59">
        <f>I104+I130+I163+I109</f>
        <v>393341881.59999996</v>
      </c>
      <c r="J103" s="59">
        <f>J104+J130+J163+J109</f>
        <v>55874056.210000001</v>
      </c>
      <c r="K103" s="54">
        <f t="shared" si="13"/>
        <v>449215937.80999994</v>
      </c>
      <c r="L103" s="59">
        <f>L104+L130+L163+L109</f>
        <v>15323639.390000001</v>
      </c>
      <c r="M103" s="54">
        <f t="shared" si="14"/>
        <v>464539577.19999993</v>
      </c>
      <c r="N103" s="59">
        <f>N104+N130+N163+N109</f>
        <v>0</v>
      </c>
      <c r="O103" s="54">
        <f t="shared" si="15"/>
        <v>464539577.19999993</v>
      </c>
      <c r="P103" s="59">
        <f>P104+P130+P163+P109</f>
        <v>2793354</v>
      </c>
      <c r="Q103" s="54">
        <f t="shared" si="16"/>
        <v>467332931.19999993</v>
      </c>
      <c r="R103" s="59">
        <f>R104+R130+R163+R109</f>
        <v>329019427.60000002</v>
      </c>
      <c r="S103" s="59">
        <f>S104+S130+S163+S109</f>
        <v>21415851.07</v>
      </c>
      <c r="T103" s="54">
        <f t="shared" si="12"/>
        <v>350435278.67000002</v>
      </c>
      <c r="U103" s="59">
        <f>U104+U130+U163+U109</f>
        <v>0</v>
      </c>
      <c r="V103" s="54">
        <f t="shared" si="17"/>
        <v>350435278.67000002</v>
      </c>
      <c r="W103" s="59">
        <f>W104+W130+W163+W109</f>
        <v>316592899.60000002</v>
      </c>
      <c r="X103" s="59">
        <f>X104+X130+X163+X109</f>
        <v>0</v>
      </c>
      <c r="Y103" s="59">
        <f>Y104+Y130+Y163+Y109</f>
        <v>316592899.60000002</v>
      </c>
    </row>
    <row r="104" spans="7:25" x14ac:dyDescent="0.2">
      <c r="G104" s="33" t="s">
        <v>187</v>
      </c>
      <c r="H104" s="32" t="s">
        <v>188</v>
      </c>
      <c r="I104" s="59">
        <f>I105+I107</f>
        <v>37216000</v>
      </c>
      <c r="J104" s="59">
        <f>J105+J107</f>
        <v>8800000</v>
      </c>
      <c r="K104" s="54">
        <f t="shared" si="13"/>
        <v>46016000</v>
      </c>
      <c r="L104" s="59">
        <f>L105+L107</f>
        <v>0</v>
      </c>
      <c r="M104" s="54">
        <f t="shared" si="14"/>
        <v>46016000</v>
      </c>
      <c r="N104" s="59">
        <f>N105+N107</f>
        <v>0</v>
      </c>
      <c r="O104" s="54">
        <f t="shared" si="15"/>
        <v>46016000</v>
      </c>
      <c r="P104" s="59">
        <f>P105+P107</f>
        <v>2793354</v>
      </c>
      <c r="Q104" s="54">
        <f t="shared" si="16"/>
        <v>48809354</v>
      </c>
      <c r="R104" s="59">
        <f>R105+R107</f>
        <v>4506000</v>
      </c>
      <c r="S104" s="59">
        <f>S105+S107</f>
        <v>0</v>
      </c>
      <c r="T104" s="54">
        <f t="shared" ref="T104:T116" si="21">R104+S104</f>
        <v>4506000</v>
      </c>
      <c r="U104" s="59">
        <f>U105+U107</f>
        <v>0</v>
      </c>
      <c r="V104" s="54">
        <f t="shared" si="17"/>
        <v>4506000</v>
      </c>
      <c r="W104" s="59">
        <f>W105+W107</f>
        <v>4295000</v>
      </c>
      <c r="X104" s="59">
        <f>X105+X107</f>
        <v>0</v>
      </c>
      <c r="Y104" s="59">
        <f>Y105+Y107</f>
        <v>4295000</v>
      </c>
    </row>
    <row r="105" spans="7:25" x14ac:dyDescent="0.2">
      <c r="G105" s="10" t="s">
        <v>189</v>
      </c>
      <c r="H105" s="11" t="s">
        <v>190</v>
      </c>
      <c r="I105" s="60">
        <f>I106</f>
        <v>30128000</v>
      </c>
      <c r="J105" s="60">
        <f>J106</f>
        <v>0</v>
      </c>
      <c r="K105" s="54">
        <f t="shared" si="13"/>
        <v>30128000</v>
      </c>
      <c r="L105" s="60">
        <f>L106</f>
        <v>0</v>
      </c>
      <c r="M105" s="54">
        <f t="shared" si="14"/>
        <v>30128000</v>
      </c>
      <c r="N105" s="60">
        <f>N106</f>
        <v>0</v>
      </c>
      <c r="O105" s="54">
        <f t="shared" si="15"/>
        <v>30128000</v>
      </c>
      <c r="P105" s="60">
        <f>P106</f>
        <v>0</v>
      </c>
      <c r="Q105" s="54">
        <f t="shared" si="16"/>
        <v>30128000</v>
      </c>
      <c r="R105" s="60">
        <f>R106</f>
        <v>4506000</v>
      </c>
      <c r="S105" s="60">
        <f>S106</f>
        <v>0</v>
      </c>
      <c r="T105" s="54">
        <f t="shared" si="21"/>
        <v>4506000</v>
      </c>
      <c r="U105" s="60">
        <f>U106</f>
        <v>0</v>
      </c>
      <c r="V105" s="54">
        <f t="shared" si="17"/>
        <v>4506000</v>
      </c>
      <c r="W105" s="60">
        <f>W106</f>
        <v>4295000</v>
      </c>
      <c r="X105" s="60">
        <f>X106</f>
        <v>0</v>
      </c>
      <c r="Y105" s="60">
        <f>Y106</f>
        <v>4295000</v>
      </c>
    </row>
    <row r="106" spans="7:25" ht="25.5" x14ac:dyDescent="0.2">
      <c r="G106" s="10" t="s">
        <v>191</v>
      </c>
      <c r="H106" s="11" t="s">
        <v>192</v>
      </c>
      <c r="I106" s="60">
        <v>30128000</v>
      </c>
      <c r="J106" s="60"/>
      <c r="K106" s="54">
        <f t="shared" si="13"/>
        <v>30128000</v>
      </c>
      <c r="L106" s="60"/>
      <c r="M106" s="54">
        <f t="shared" si="14"/>
        <v>30128000</v>
      </c>
      <c r="N106" s="60"/>
      <c r="O106" s="54">
        <f t="shared" si="15"/>
        <v>30128000</v>
      </c>
      <c r="P106" s="60"/>
      <c r="Q106" s="54">
        <f t="shared" si="16"/>
        <v>30128000</v>
      </c>
      <c r="R106" s="60">
        <v>4506000</v>
      </c>
      <c r="S106" s="60"/>
      <c r="T106" s="54">
        <f t="shared" si="21"/>
        <v>4506000</v>
      </c>
      <c r="U106" s="60"/>
      <c r="V106" s="54">
        <f t="shared" si="17"/>
        <v>4506000</v>
      </c>
      <c r="W106" s="60">
        <v>4295000</v>
      </c>
      <c r="X106" s="60"/>
      <c r="Y106" s="60">
        <v>4295000</v>
      </c>
    </row>
    <row r="107" spans="7:25" ht="25.5" x14ac:dyDescent="0.2">
      <c r="G107" s="10" t="s">
        <v>193</v>
      </c>
      <c r="H107" s="11" t="s">
        <v>194</v>
      </c>
      <c r="I107" s="60">
        <f>I108</f>
        <v>7088000</v>
      </c>
      <c r="J107" s="60">
        <f>J108</f>
        <v>8800000</v>
      </c>
      <c r="K107" s="54">
        <f t="shared" si="13"/>
        <v>15888000</v>
      </c>
      <c r="L107" s="60">
        <f>L108</f>
        <v>0</v>
      </c>
      <c r="M107" s="54">
        <f t="shared" si="14"/>
        <v>15888000</v>
      </c>
      <c r="N107" s="60">
        <f>N108</f>
        <v>0</v>
      </c>
      <c r="O107" s="54">
        <f t="shared" si="15"/>
        <v>15888000</v>
      </c>
      <c r="P107" s="60">
        <f>P108</f>
        <v>2793354</v>
      </c>
      <c r="Q107" s="54">
        <f t="shared" si="16"/>
        <v>18681354</v>
      </c>
      <c r="R107" s="60">
        <f>R108</f>
        <v>0</v>
      </c>
      <c r="S107" s="60">
        <f>S108</f>
        <v>0</v>
      </c>
      <c r="T107" s="54">
        <f t="shared" si="21"/>
        <v>0</v>
      </c>
      <c r="U107" s="60">
        <f>U108</f>
        <v>0</v>
      </c>
      <c r="V107" s="54">
        <f t="shared" si="17"/>
        <v>0</v>
      </c>
      <c r="W107" s="60">
        <f>W108</f>
        <v>0</v>
      </c>
      <c r="X107" s="60">
        <f>X108</f>
        <v>0</v>
      </c>
      <c r="Y107" s="60">
        <f>Y108</f>
        <v>0</v>
      </c>
    </row>
    <row r="108" spans="7:25" ht="25.5" x14ac:dyDescent="0.2">
      <c r="G108" s="10" t="s">
        <v>195</v>
      </c>
      <c r="H108" s="12" t="s">
        <v>196</v>
      </c>
      <c r="I108" s="61">
        <v>7088000</v>
      </c>
      <c r="J108" s="61">
        <v>8800000</v>
      </c>
      <c r="K108" s="54">
        <f t="shared" si="13"/>
        <v>15888000</v>
      </c>
      <c r="L108" s="61"/>
      <c r="M108" s="54">
        <f t="shared" si="14"/>
        <v>15888000</v>
      </c>
      <c r="N108" s="61"/>
      <c r="O108" s="54">
        <f t="shared" si="15"/>
        <v>15888000</v>
      </c>
      <c r="P108" s="61">
        <v>2793354</v>
      </c>
      <c r="Q108" s="54">
        <f t="shared" si="16"/>
        <v>18681354</v>
      </c>
      <c r="R108" s="61"/>
      <c r="S108" s="61"/>
      <c r="T108" s="54">
        <f t="shared" si="21"/>
        <v>0</v>
      </c>
      <c r="U108" s="61"/>
      <c r="V108" s="54">
        <f t="shared" si="17"/>
        <v>0</v>
      </c>
      <c r="W108" s="61"/>
      <c r="X108" s="61"/>
      <c r="Y108" s="61"/>
    </row>
    <row r="109" spans="7:25" ht="25.5" x14ac:dyDescent="0.2">
      <c r="G109" s="33" t="s">
        <v>197</v>
      </c>
      <c r="H109" s="32" t="s">
        <v>198</v>
      </c>
      <c r="I109" s="62">
        <f>SUM(I110:I120)</f>
        <v>35864255.700000003</v>
      </c>
      <c r="J109" s="62">
        <f>SUM(J110:J120)</f>
        <v>47074056.210000001</v>
      </c>
      <c r="K109" s="54">
        <f t="shared" si="13"/>
        <v>82938311.909999996</v>
      </c>
      <c r="L109" s="62">
        <f>SUM(L110:L120)</f>
        <v>9883348.3599999994</v>
      </c>
      <c r="M109" s="54">
        <f t="shared" si="14"/>
        <v>92821660.269999996</v>
      </c>
      <c r="N109" s="62">
        <f>SUM(N110:N120)</f>
        <v>0</v>
      </c>
      <c r="O109" s="54">
        <f t="shared" si="15"/>
        <v>92821660.269999996</v>
      </c>
      <c r="P109" s="62">
        <f>SUM(P110:P120)</f>
        <v>0</v>
      </c>
      <c r="Q109" s="54">
        <f t="shared" si="16"/>
        <v>92821660.269999996</v>
      </c>
      <c r="R109" s="62">
        <f>SUM(R110:R120)</f>
        <v>30148572</v>
      </c>
      <c r="S109" s="62">
        <f>SUM(S110:S120)</f>
        <v>21415851.07</v>
      </c>
      <c r="T109" s="54">
        <f t="shared" si="21"/>
        <v>51564423.07</v>
      </c>
      <c r="U109" s="62">
        <f>SUM(U110:U120)</f>
        <v>0</v>
      </c>
      <c r="V109" s="54">
        <f t="shared" si="17"/>
        <v>51564423.07</v>
      </c>
      <c r="W109" s="62">
        <f>SUM(W110:W120)</f>
        <v>16239437</v>
      </c>
      <c r="X109" s="62">
        <f>SUM(X110:X120)</f>
        <v>0</v>
      </c>
      <c r="Y109" s="62">
        <f>SUM(Y110:Y120)</f>
        <v>16239437</v>
      </c>
    </row>
    <row r="110" spans="7:25" ht="38.25" x14ac:dyDescent="0.2">
      <c r="G110" s="10" t="s">
        <v>286</v>
      </c>
      <c r="H110" s="11" t="s">
        <v>287</v>
      </c>
      <c r="I110" s="61"/>
      <c r="J110" s="61"/>
      <c r="K110" s="54">
        <f t="shared" si="13"/>
        <v>0</v>
      </c>
      <c r="L110" s="61"/>
      <c r="M110" s="54">
        <f t="shared" si="14"/>
        <v>0</v>
      </c>
      <c r="N110" s="61"/>
      <c r="O110" s="54">
        <f t="shared" si="15"/>
        <v>0</v>
      </c>
      <c r="P110" s="61"/>
      <c r="Q110" s="54">
        <f t="shared" si="16"/>
        <v>0</v>
      </c>
      <c r="R110" s="61">
        <v>7015788</v>
      </c>
      <c r="S110" s="61"/>
      <c r="T110" s="54">
        <f t="shared" si="21"/>
        <v>7015788</v>
      </c>
      <c r="U110" s="61"/>
      <c r="V110" s="54">
        <f t="shared" si="17"/>
        <v>7015788</v>
      </c>
      <c r="W110" s="61"/>
      <c r="X110" s="61"/>
      <c r="Y110" s="61"/>
    </row>
    <row r="111" spans="7:25" ht="76.5" x14ac:dyDescent="0.2">
      <c r="G111" s="10" t="s">
        <v>276</v>
      </c>
      <c r="H111" s="11" t="s">
        <v>288</v>
      </c>
      <c r="I111" s="61">
        <v>1516380</v>
      </c>
      <c r="J111" s="61">
        <v>9232992.3499999996</v>
      </c>
      <c r="K111" s="54">
        <f t="shared" si="13"/>
        <v>10749372.35</v>
      </c>
      <c r="L111" s="61"/>
      <c r="M111" s="54">
        <f t="shared" si="14"/>
        <v>10749372.35</v>
      </c>
      <c r="N111" s="61"/>
      <c r="O111" s="54">
        <f t="shared" si="15"/>
        <v>10749372.35</v>
      </c>
      <c r="P111" s="61"/>
      <c r="Q111" s="54">
        <f t="shared" si="16"/>
        <v>10749372.35</v>
      </c>
      <c r="R111" s="61"/>
      <c r="S111" s="61"/>
      <c r="T111" s="54">
        <f t="shared" si="21"/>
        <v>0</v>
      </c>
      <c r="U111" s="61"/>
      <c r="V111" s="54">
        <f t="shared" si="17"/>
        <v>0</v>
      </c>
      <c r="W111" s="61"/>
      <c r="X111" s="61"/>
      <c r="Y111" s="61"/>
    </row>
    <row r="112" spans="7:25" ht="63.75" x14ac:dyDescent="0.2">
      <c r="G112" s="7" t="s">
        <v>199</v>
      </c>
      <c r="H112" s="48" t="s">
        <v>200</v>
      </c>
      <c r="I112" s="61">
        <v>10474514</v>
      </c>
      <c r="J112" s="61"/>
      <c r="K112" s="54">
        <f t="shared" si="13"/>
        <v>10474514</v>
      </c>
      <c r="L112" s="61"/>
      <c r="M112" s="54">
        <f t="shared" si="14"/>
        <v>10474514</v>
      </c>
      <c r="N112" s="61"/>
      <c r="O112" s="54">
        <f t="shared" si="15"/>
        <v>10474514</v>
      </c>
      <c r="P112" s="61"/>
      <c r="Q112" s="54">
        <f t="shared" si="16"/>
        <v>10474514</v>
      </c>
      <c r="R112" s="61">
        <v>10561477</v>
      </c>
      <c r="S112" s="61"/>
      <c r="T112" s="54">
        <f t="shared" si="21"/>
        <v>10561477</v>
      </c>
      <c r="U112" s="61"/>
      <c r="V112" s="54">
        <f t="shared" si="17"/>
        <v>10561477</v>
      </c>
      <c r="W112" s="61">
        <v>11055431</v>
      </c>
      <c r="X112" s="61"/>
      <c r="Y112" s="61">
        <v>11055431</v>
      </c>
    </row>
    <row r="113" spans="7:25" ht="63.75" x14ac:dyDescent="0.2">
      <c r="G113" s="10" t="s">
        <v>201</v>
      </c>
      <c r="H113" s="11" t="s">
        <v>202</v>
      </c>
      <c r="I113" s="61">
        <v>3398990</v>
      </c>
      <c r="J113" s="61"/>
      <c r="K113" s="54">
        <f t="shared" si="13"/>
        <v>3398990</v>
      </c>
      <c r="L113" s="61"/>
      <c r="M113" s="54">
        <f t="shared" si="14"/>
        <v>3398990</v>
      </c>
      <c r="N113" s="61"/>
      <c r="O113" s="54">
        <f t="shared" si="15"/>
        <v>3398990</v>
      </c>
      <c r="P113" s="61"/>
      <c r="Q113" s="54">
        <f t="shared" si="16"/>
        <v>3398990</v>
      </c>
      <c r="R113" s="61">
        <v>1276595</v>
      </c>
      <c r="S113" s="61"/>
      <c r="T113" s="54">
        <f t="shared" si="21"/>
        <v>1276595</v>
      </c>
      <c r="U113" s="61"/>
      <c r="V113" s="54">
        <f t="shared" si="17"/>
        <v>1276595</v>
      </c>
      <c r="W113" s="61">
        <v>1000000</v>
      </c>
      <c r="X113" s="61"/>
      <c r="Y113" s="61">
        <v>1000000</v>
      </c>
    </row>
    <row r="114" spans="7:25" ht="63.75" x14ac:dyDescent="0.2">
      <c r="G114" s="10" t="s">
        <v>203</v>
      </c>
      <c r="H114" s="11" t="s">
        <v>204</v>
      </c>
      <c r="I114" s="61">
        <v>2073195</v>
      </c>
      <c r="J114" s="61"/>
      <c r="K114" s="54">
        <f t="shared" si="13"/>
        <v>2073195</v>
      </c>
      <c r="L114" s="61"/>
      <c r="M114" s="54">
        <f t="shared" si="14"/>
        <v>2073195</v>
      </c>
      <c r="N114" s="61"/>
      <c r="O114" s="54">
        <f t="shared" si="15"/>
        <v>2073195</v>
      </c>
      <c r="P114" s="61"/>
      <c r="Q114" s="54">
        <f t="shared" si="16"/>
        <v>2073195</v>
      </c>
      <c r="R114" s="61">
        <v>2073195</v>
      </c>
      <c r="S114" s="61"/>
      <c r="T114" s="54">
        <f t="shared" si="21"/>
        <v>2073195</v>
      </c>
      <c r="U114" s="61"/>
      <c r="V114" s="54">
        <f t="shared" si="17"/>
        <v>2073195</v>
      </c>
      <c r="W114" s="61">
        <v>2073195</v>
      </c>
      <c r="X114" s="61"/>
      <c r="Y114" s="61">
        <v>2073195</v>
      </c>
    </row>
    <row r="115" spans="7:25" ht="63.75" x14ac:dyDescent="0.2">
      <c r="G115" s="10" t="s">
        <v>205</v>
      </c>
      <c r="H115" s="11" t="s">
        <v>206</v>
      </c>
      <c r="I115" s="61"/>
      <c r="J115" s="61"/>
      <c r="K115" s="54">
        <f t="shared" si="13"/>
        <v>0</v>
      </c>
      <c r="L115" s="61"/>
      <c r="M115" s="54">
        <f t="shared" si="14"/>
        <v>0</v>
      </c>
      <c r="N115" s="61"/>
      <c r="O115" s="54">
        <f t="shared" si="15"/>
        <v>0</v>
      </c>
      <c r="P115" s="61"/>
      <c r="Q115" s="54">
        <f t="shared" si="16"/>
        <v>0</v>
      </c>
      <c r="R115" s="61">
        <f>5000000</f>
        <v>5000000</v>
      </c>
      <c r="S115" s="61"/>
      <c r="T115" s="54">
        <f t="shared" si="21"/>
        <v>5000000</v>
      </c>
      <c r="U115" s="61"/>
      <c r="V115" s="54">
        <f t="shared" si="17"/>
        <v>5000000</v>
      </c>
      <c r="W115" s="61"/>
      <c r="X115" s="61"/>
      <c r="Y115" s="61"/>
    </row>
    <row r="116" spans="7:25" ht="63.75" x14ac:dyDescent="0.2">
      <c r="G116" s="10" t="s">
        <v>205</v>
      </c>
      <c r="H116" s="11" t="s">
        <v>206</v>
      </c>
      <c r="I116" s="61">
        <v>165429</v>
      </c>
      <c r="J116" s="61"/>
      <c r="K116" s="54">
        <f t="shared" si="13"/>
        <v>165429</v>
      </c>
      <c r="L116" s="61"/>
      <c r="M116" s="54">
        <f t="shared" si="14"/>
        <v>165429</v>
      </c>
      <c r="N116" s="61"/>
      <c r="O116" s="54">
        <f t="shared" si="15"/>
        <v>165429</v>
      </c>
      <c r="P116" s="61"/>
      <c r="Q116" s="54">
        <f t="shared" si="16"/>
        <v>165429</v>
      </c>
      <c r="R116" s="61">
        <v>165429</v>
      </c>
      <c r="S116" s="61"/>
      <c r="T116" s="54">
        <f t="shared" si="21"/>
        <v>165429</v>
      </c>
      <c r="U116" s="61"/>
      <c r="V116" s="54">
        <f t="shared" si="17"/>
        <v>165429</v>
      </c>
      <c r="W116" s="61">
        <v>165429</v>
      </c>
      <c r="X116" s="61"/>
      <c r="Y116" s="61">
        <v>165429</v>
      </c>
    </row>
    <row r="117" spans="7:25" ht="63.75" x14ac:dyDescent="0.2">
      <c r="G117" s="10" t="s">
        <v>205</v>
      </c>
      <c r="H117" s="11" t="s">
        <v>206</v>
      </c>
      <c r="I117" s="61"/>
      <c r="J117" s="61">
        <v>106383</v>
      </c>
      <c r="K117" s="54">
        <f t="shared" si="13"/>
        <v>106383</v>
      </c>
      <c r="L117" s="61"/>
      <c r="M117" s="54">
        <f t="shared" si="14"/>
        <v>106383</v>
      </c>
      <c r="N117" s="61"/>
      <c r="O117" s="54">
        <f t="shared" si="15"/>
        <v>106383</v>
      </c>
      <c r="P117" s="61"/>
      <c r="Q117" s="54">
        <f t="shared" si="16"/>
        <v>106383</v>
      </c>
      <c r="R117" s="61"/>
      <c r="S117" s="61"/>
      <c r="T117" s="54"/>
      <c r="U117" s="61"/>
      <c r="V117" s="54">
        <f t="shared" si="17"/>
        <v>0</v>
      </c>
      <c r="W117" s="61"/>
      <c r="X117" s="61"/>
      <c r="Y117" s="61"/>
    </row>
    <row r="118" spans="7:25" ht="25.5" x14ac:dyDescent="0.2">
      <c r="G118" s="10" t="s">
        <v>289</v>
      </c>
      <c r="H118" s="11" t="s">
        <v>290</v>
      </c>
      <c r="I118" s="61"/>
      <c r="J118" s="61"/>
      <c r="K118" s="54">
        <f t="shared" si="13"/>
        <v>0</v>
      </c>
      <c r="L118" s="61"/>
      <c r="M118" s="54">
        <f t="shared" si="14"/>
        <v>0</v>
      </c>
      <c r="N118" s="61"/>
      <c r="O118" s="54">
        <f t="shared" si="15"/>
        <v>0</v>
      </c>
      <c r="P118" s="61"/>
      <c r="Q118" s="54">
        <f t="shared" si="16"/>
        <v>0</v>
      </c>
      <c r="R118" s="61">
        <v>2352537</v>
      </c>
      <c r="S118" s="61"/>
      <c r="T118" s="54">
        <f t="shared" ref="T118:T124" si="22">R118+S118</f>
        <v>2352537</v>
      </c>
      <c r="U118" s="61"/>
      <c r="V118" s="54">
        <f t="shared" si="17"/>
        <v>2352537</v>
      </c>
      <c r="W118" s="61"/>
      <c r="X118" s="61"/>
      <c r="Y118" s="61"/>
    </row>
    <row r="119" spans="7:25" ht="36" customHeight="1" x14ac:dyDescent="0.2">
      <c r="G119" s="10" t="s">
        <v>297</v>
      </c>
      <c r="H119" s="11" t="s">
        <v>298</v>
      </c>
      <c r="I119" s="61"/>
      <c r="J119" s="61">
        <v>37734680.859999999</v>
      </c>
      <c r="K119" s="54">
        <f t="shared" si="13"/>
        <v>37734680.859999999</v>
      </c>
      <c r="L119" s="61"/>
      <c r="M119" s="54">
        <f t="shared" si="14"/>
        <v>37734680.859999999</v>
      </c>
      <c r="N119" s="61"/>
      <c r="O119" s="54">
        <f t="shared" si="15"/>
        <v>37734680.859999999</v>
      </c>
      <c r="P119" s="61"/>
      <c r="Q119" s="54">
        <f t="shared" si="16"/>
        <v>37734680.859999999</v>
      </c>
      <c r="R119" s="61"/>
      <c r="S119" s="61">
        <v>21415851.07</v>
      </c>
      <c r="T119" s="54">
        <f t="shared" si="22"/>
        <v>21415851.07</v>
      </c>
      <c r="U119" s="61"/>
      <c r="V119" s="54">
        <f t="shared" si="17"/>
        <v>21415851.07</v>
      </c>
      <c r="W119" s="61"/>
      <c r="X119" s="61"/>
      <c r="Y119" s="61"/>
    </row>
    <row r="120" spans="7:25" x14ac:dyDescent="0.2">
      <c r="G120" s="10" t="s">
        <v>207</v>
      </c>
      <c r="H120" s="11" t="s">
        <v>208</v>
      </c>
      <c r="I120" s="60">
        <f>I121+I122+I123+I124+I128+I129</f>
        <v>18235747.699999999</v>
      </c>
      <c r="J120" s="60">
        <f>J121+J122+J123+J124+J128+J129</f>
        <v>0</v>
      </c>
      <c r="K120" s="54">
        <f t="shared" si="13"/>
        <v>18235747.699999999</v>
      </c>
      <c r="L120" s="60">
        <f>L121+L122+L123+L124+L128+L129+L125+L126+L127</f>
        <v>9883348.3599999994</v>
      </c>
      <c r="M120" s="54">
        <f t="shared" si="14"/>
        <v>28119096.059999999</v>
      </c>
      <c r="N120" s="60">
        <f>N121+N122+N123+N124+N128+N129+N125+N126+N127</f>
        <v>0</v>
      </c>
      <c r="O120" s="54">
        <f t="shared" si="15"/>
        <v>28119096.059999999</v>
      </c>
      <c r="P120" s="60">
        <f>P121+P122+P123+P124+P128+P129+P125+P126+P127</f>
        <v>0</v>
      </c>
      <c r="Q120" s="54">
        <f t="shared" si="16"/>
        <v>28119096.059999999</v>
      </c>
      <c r="R120" s="60">
        <f>R121+R122+R123+R124+R128+R129</f>
        <v>1703551</v>
      </c>
      <c r="S120" s="60">
        <f>S121+S122+S123+S124+S128+S129</f>
        <v>0</v>
      </c>
      <c r="T120" s="54">
        <f t="shared" si="22"/>
        <v>1703551</v>
      </c>
      <c r="U120" s="60">
        <f>U121+U122+U123+U124+U128+U129</f>
        <v>0</v>
      </c>
      <c r="V120" s="54">
        <f t="shared" si="17"/>
        <v>1703551</v>
      </c>
      <c r="W120" s="60">
        <f>W121+W122+W123+W124+W128+W129</f>
        <v>1945382</v>
      </c>
      <c r="X120" s="60">
        <f>X121+X122+X123+X124+X128+X129</f>
        <v>0</v>
      </c>
      <c r="Y120" s="60">
        <f>Y121+Y122+Y123+Y124+Y128+Y129</f>
        <v>1945382</v>
      </c>
    </row>
    <row r="121" spans="7:25" ht="51" x14ac:dyDescent="0.2">
      <c r="G121" s="10" t="s">
        <v>207</v>
      </c>
      <c r="H121" s="34" t="s">
        <v>209</v>
      </c>
      <c r="I121" s="61">
        <v>524160</v>
      </c>
      <c r="J121" s="61"/>
      <c r="K121" s="54">
        <f t="shared" si="13"/>
        <v>524160</v>
      </c>
      <c r="L121" s="61"/>
      <c r="M121" s="54">
        <f t="shared" si="14"/>
        <v>524160</v>
      </c>
      <c r="N121" s="61"/>
      <c r="O121" s="54">
        <f t="shared" si="15"/>
        <v>524160</v>
      </c>
      <c r="P121" s="61"/>
      <c r="Q121" s="54">
        <f t="shared" si="16"/>
        <v>524160</v>
      </c>
      <c r="R121" s="61">
        <v>524160</v>
      </c>
      <c r="S121" s="61"/>
      <c r="T121" s="54">
        <f t="shared" si="22"/>
        <v>524160</v>
      </c>
      <c r="U121" s="61"/>
      <c r="V121" s="54">
        <f t="shared" si="17"/>
        <v>524160</v>
      </c>
      <c r="W121" s="61">
        <v>524160</v>
      </c>
      <c r="X121" s="61"/>
      <c r="Y121" s="61">
        <v>524160</v>
      </c>
    </row>
    <row r="122" spans="7:25" ht="51" x14ac:dyDescent="0.2">
      <c r="G122" s="10" t="s">
        <v>207</v>
      </c>
      <c r="H122" s="34" t="s">
        <v>210</v>
      </c>
      <c r="I122" s="63">
        <v>12891001.699999999</v>
      </c>
      <c r="J122" s="63"/>
      <c r="K122" s="54">
        <f t="shared" si="13"/>
        <v>12891001.699999999</v>
      </c>
      <c r="L122" s="63">
        <v>3243887.36</v>
      </c>
      <c r="M122" s="54">
        <f t="shared" si="14"/>
        <v>16134889.059999999</v>
      </c>
      <c r="N122" s="63"/>
      <c r="O122" s="54">
        <f t="shared" si="15"/>
        <v>16134889.059999999</v>
      </c>
      <c r="P122" s="63"/>
      <c r="Q122" s="54">
        <f t="shared" si="16"/>
        <v>16134889.059999999</v>
      </c>
      <c r="R122" s="63">
        <v>0</v>
      </c>
      <c r="S122" s="63">
        <v>0</v>
      </c>
      <c r="T122" s="54">
        <f t="shared" si="22"/>
        <v>0</v>
      </c>
      <c r="U122" s="63">
        <v>0</v>
      </c>
      <c r="V122" s="54">
        <f t="shared" si="17"/>
        <v>0</v>
      </c>
      <c r="W122" s="61">
        <v>0</v>
      </c>
      <c r="X122" s="61">
        <v>0</v>
      </c>
      <c r="Y122" s="61">
        <v>0</v>
      </c>
    </row>
    <row r="123" spans="7:25" ht="63.75" hidden="1" x14ac:dyDescent="0.2">
      <c r="G123" s="10" t="s">
        <v>207</v>
      </c>
      <c r="H123" s="35" t="s">
        <v>291</v>
      </c>
      <c r="I123" s="64">
        <v>0</v>
      </c>
      <c r="J123" s="64">
        <v>0</v>
      </c>
      <c r="K123" s="54">
        <f t="shared" si="13"/>
        <v>0</v>
      </c>
      <c r="L123" s="64">
        <v>0</v>
      </c>
      <c r="M123" s="54">
        <f t="shared" si="14"/>
        <v>0</v>
      </c>
      <c r="N123" s="64">
        <v>0</v>
      </c>
      <c r="O123" s="54">
        <f t="shared" si="15"/>
        <v>0</v>
      </c>
      <c r="P123" s="64">
        <v>0</v>
      </c>
      <c r="Q123" s="54">
        <f t="shared" si="16"/>
        <v>0</v>
      </c>
      <c r="R123" s="64">
        <v>0</v>
      </c>
      <c r="S123" s="64">
        <v>0</v>
      </c>
      <c r="T123" s="54">
        <f t="shared" si="22"/>
        <v>0</v>
      </c>
      <c r="U123" s="64">
        <v>0</v>
      </c>
      <c r="V123" s="54">
        <f t="shared" si="17"/>
        <v>0</v>
      </c>
      <c r="W123" s="65">
        <v>0</v>
      </c>
      <c r="X123" s="65">
        <v>0</v>
      </c>
      <c r="Y123" s="65">
        <v>0</v>
      </c>
    </row>
    <row r="124" spans="7:25" ht="63.75" x14ac:dyDescent="0.2">
      <c r="G124" s="10" t="s">
        <v>207</v>
      </c>
      <c r="H124" s="34" t="s">
        <v>211</v>
      </c>
      <c r="I124" s="63">
        <v>370013</v>
      </c>
      <c r="J124" s="63"/>
      <c r="K124" s="54">
        <f t="shared" si="13"/>
        <v>370013</v>
      </c>
      <c r="L124" s="63"/>
      <c r="M124" s="54">
        <f t="shared" si="14"/>
        <v>370013</v>
      </c>
      <c r="N124" s="63"/>
      <c r="O124" s="54">
        <f t="shared" si="15"/>
        <v>370013</v>
      </c>
      <c r="P124" s="63"/>
      <c r="Q124" s="54">
        <f t="shared" si="16"/>
        <v>370013</v>
      </c>
      <c r="R124" s="63">
        <v>398141</v>
      </c>
      <c r="S124" s="63"/>
      <c r="T124" s="54">
        <f t="shared" si="22"/>
        <v>398141</v>
      </c>
      <c r="U124" s="63"/>
      <c r="V124" s="54">
        <f t="shared" si="17"/>
        <v>398141</v>
      </c>
      <c r="W124" s="61">
        <v>623352</v>
      </c>
      <c r="X124" s="61"/>
      <c r="Y124" s="61">
        <v>623352</v>
      </c>
    </row>
    <row r="125" spans="7:25" ht="38.25" x14ac:dyDescent="0.2">
      <c r="G125" s="10" t="s">
        <v>207</v>
      </c>
      <c r="H125" s="34" t="s">
        <v>301</v>
      </c>
      <c r="I125" s="63"/>
      <c r="J125" s="63"/>
      <c r="K125" s="54"/>
      <c r="L125" s="63">
        <v>6463064</v>
      </c>
      <c r="M125" s="54">
        <f t="shared" si="14"/>
        <v>6463064</v>
      </c>
      <c r="N125" s="63"/>
      <c r="O125" s="54">
        <f t="shared" si="15"/>
        <v>6463064</v>
      </c>
      <c r="P125" s="63"/>
      <c r="Q125" s="54">
        <f t="shared" si="16"/>
        <v>6463064</v>
      </c>
      <c r="R125" s="63"/>
      <c r="S125" s="63"/>
      <c r="T125" s="54"/>
      <c r="U125" s="63"/>
      <c r="V125" s="54"/>
      <c r="W125" s="61"/>
      <c r="X125" s="61"/>
      <c r="Y125" s="61"/>
    </row>
    <row r="126" spans="7:25" ht="25.5" hidden="1" x14ac:dyDescent="0.2">
      <c r="G126" s="10" t="s">
        <v>207</v>
      </c>
      <c r="H126" s="34" t="s">
        <v>302</v>
      </c>
      <c r="I126" s="63"/>
      <c r="J126" s="63"/>
      <c r="K126" s="54"/>
      <c r="L126" s="63"/>
      <c r="M126" s="54">
        <f t="shared" si="14"/>
        <v>0</v>
      </c>
      <c r="N126" s="63"/>
      <c r="O126" s="54">
        <f t="shared" si="15"/>
        <v>0</v>
      </c>
      <c r="P126" s="63"/>
      <c r="Q126" s="54">
        <f t="shared" si="16"/>
        <v>0</v>
      </c>
      <c r="R126" s="63"/>
      <c r="S126" s="63"/>
      <c r="T126" s="54"/>
      <c r="U126" s="63"/>
      <c r="V126" s="54"/>
      <c r="W126" s="61"/>
      <c r="X126" s="61"/>
      <c r="Y126" s="61"/>
    </row>
    <row r="127" spans="7:25" ht="38.25" x14ac:dyDescent="0.2">
      <c r="G127" s="10" t="s">
        <v>207</v>
      </c>
      <c r="H127" s="34" t="s">
        <v>303</v>
      </c>
      <c r="I127" s="63"/>
      <c r="J127" s="63"/>
      <c r="K127" s="54"/>
      <c r="L127" s="63">
        <v>176397</v>
      </c>
      <c r="M127" s="54">
        <f t="shared" si="14"/>
        <v>176397</v>
      </c>
      <c r="N127" s="63"/>
      <c r="O127" s="54">
        <f t="shared" si="15"/>
        <v>176397</v>
      </c>
      <c r="P127" s="63"/>
      <c r="Q127" s="54">
        <f t="shared" si="16"/>
        <v>176397</v>
      </c>
      <c r="R127" s="63"/>
      <c r="S127" s="63"/>
      <c r="T127" s="54"/>
      <c r="U127" s="63"/>
      <c r="V127" s="54"/>
      <c r="W127" s="61"/>
      <c r="X127" s="61"/>
      <c r="Y127" s="61"/>
    </row>
    <row r="128" spans="7:25" ht="63.75" x14ac:dyDescent="0.2">
      <c r="G128" s="10" t="s">
        <v>207</v>
      </c>
      <c r="H128" s="34" t="s">
        <v>212</v>
      </c>
      <c r="I128" s="63">
        <v>625000</v>
      </c>
      <c r="J128" s="63"/>
      <c r="K128" s="54">
        <f t="shared" si="13"/>
        <v>625000</v>
      </c>
      <c r="L128" s="63"/>
      <c r="M128" s="54">
        <f t="shared" si="14"/>
        <v>625000</v>
      </c>
      <c r="N128" s="63"/>
      <c r="O128" s="54">
        <f t="shared" si="15"/>
        <v>625000</v>
      </c>
      <c r="P128" s="63"/>
      <c r="Q128" s="54">
        <f t="shared" si="16"/>
        <v>625000</v>
      </c>
      <c r="R128" s="63">
        <v>781250</v>
      </c>
      <c r="S128" s="63"/>
      <c r="T128" s="54">
        <f t="shared" ref="T128:T141" si="23">R128+S128</f>
        <v>781250</v>
      </c>
      <c r="U128" s="63"/>
      <c r="V128" s="54">
        <f t="shared" si="17"/>
        <v>781250</v>
      </c>
      <c r="W128" s="61">
        <v>797870</v>
      </c>
      <c r="X128" s="61"/>
      <c r="Y128" s="61">
        <v>797870</v>
      </c>
    </row>
    <row r="129" spans="7:25" ht="51" x14ac:dyDescent="0.2">
      <c r="G129" s="10" t="s">
        <v>207</v>
      </c>
      <c r="H129" s="11" t="s">
        <v>213</v>
      </c>
      <c r="I129" s="63">
        <v>3825573</v>
      </c>
      <c r="J129" s="63"/>
      <c r="K129" s="54">
        <f t="shared" si="13"/>
        <v>3825573</v>
      </c>
      <c r="L129" s="63"/>
      <c r="M129" s="54">
        <f t="shared" si="14"/>
        <v>3825573</v>
      </c>
      <c r="N129" s="63"/>
      <c r="O129" s="54">
        <f t="shared" si="15"/>
        <v>3825573</v>
      </c>
      <c r="P129" s="63"/>
      <c r="Q129" s="54">
        <f t="shared" si="16"/>
        <v>3825573</v>
      </c>
      <c r="R129" s="63"/>
      <c r="S129" s="63"/>
      <c r="T129" s="54">
        <f t="shared" si="23"/>
        <v>0</v>
      </c>
      <c r="U129" s="63"/>
      <c r="V129" s="54">
        <f t="shared" si="17"/>
        <v>0</v>
      </c>
      <c r="W129" s="61"/>
      <c r="X129" s="61"/>
      <c r="Y129" s="61"/>
    </row>
    <row r="130" spans="7:25" ht="25.5" x14ac:dyDescent="0.2">
      <c r="G130" s="33" t="s">
        <v>214</v>
      </c>
      <c r="H130" s="32" t="s">
        <v>215</v>
      </c>
      <c r="I130" s="59">
        <f>+I133+I135+I147+I153+I131+I149+I157</f>
        <v>283384705.89999998</v>
      </c>
      <c r="J130" s="59">
        <f>+J133+J135+J147+J153+J131+J149+J157</f>
        <v>0</v>
      </c>
      <c r="K130" s="54">
        <f t="shared" si="13"/>
        <v>283384705.89999998</v>
      </c>
      <c r="L130" s="59">
        <f>+L133+L135+L147+L153+L131+L149+L157</f>
        <v>0</v>
      </c>
      <c r="M130" s="54">
        <f t="shared" si="14"/>
        <v>283384705.89999998</v>
      </c>
      <c r="N130" s="59">
        <f>+N133+N135+N147+N153+N131+N149+N157</f>
        <v>0</v>
      </c>
      <c r="O130" s="54">
        <f t="shared" si="15"/>
        <v>283384705.89999998</v>
      </c>
      <c r="P130" s="59">
        <f>+P133+P135+P147+P153+P131+P149+P157</f>
        <v>0</v>
      </c>
      <c r="Q130" s="54">
        <f t="shared" si="16"/>
        <v>283384705.89999998</v>
      </c>
      <c r="R130" s="59">
        <f>+R133+R135+R147+R153+R131+R149+R157</f>
        <v>257722293.59999999</v>
      </c>
      <c r="S130" s="59">
        <f>+S133+S135+S147+S153+S131+S149+S157</f>
        <v>0</v>
      </c>
      <c r="T130" s="54">
        <f t="shared" si="23"/>
        <v>257722293.59999999</v>
      </c>
      <c r="U130" s="59">
        <f>+U133+U135+U147+U153+U131+U149+U157</f>
        <v>0</v>
      </c>
      <c r="V130" s="54">
        <f t="shared" si="17"/>
        <v>257722293.59999999</v>
      </c>
      <c r="W130" s="59">
        <f>+W133+W135+W147+W153+W131+W149+W157</f>
        <v>259415902.59999999</v>
      </c>
      <c r="X130" s="59">
        <f>+X133+X135+X147+X153+X131+X149+X157</f>
        <v>0</v>
      </c>
      <c r="Y130" s="59">
        <f>+Y133+Y135+Y147+Y153+Y131+Y149+Y157</f>
        <v>259415902.59999999</v>
      </c>
    </row>
    <row r="131" spans="7:25" ht="63.75" x14ac:dyDescent="0.2">
      <c r="G131" s="36" t="s">
        <v>216</v>
      </c>
      <c r="H131" s="52" t="s">
        <v>217</v>
      </c>
      <c r="I131" s="60">
        <f>I132</f>
        <v>166176</v>
      </c>
      <c r="J131" s="60">
        <f>J132</f>
        <v>0</v>
      </c>
      <c r="K131" s="54">
        <f t="shared" si="13"/>
        <v>166176</v>
      </c>
      <c r="L131" s="60">
        <f>L132</f>
        <v>0</v>
      </c>
      <c r="M131" s="54">
        <f t="shared" si="14"/>
        <v>166176</v>
      </c>
      <c r="N131" s="60">
        <f>N132</f>
        <v>0</v>
      </c>
      <c r="O131" s="54">
        <f t="shared" si="15"/>
        <v>166176</v>
      </c>
      <c r="P131" s="60">
        <f>P132</f>
        <v>0</v>
      </c>
      <c r="Q131" s="54">
        <f t="shared" si="16"/>
        <v>166176</v>
      </c>
      <c r="R131" s="60">
        <f>R132</f>
        <v>10054</v>
      </c>
      <c r="S131" s="60">
        <f>S132</f>
        <v>0</v>
      </c>
      <c r="T131" s="54">
        <f t="shared" si="23"/>
        <v>10054</v>
      </c>
      <c r="U131" s="60">
        <f>U132</f>
        <v>0</v>
      </c>
      <c r="V131" s="54">
        <f t="shared" si="17"/>
        <v>10054</v>
      </c>
      <c r="W131" s="60">
        <f>W132</f>
        <v>8934</v>
      </c>
      <c r="X131" s="60">
        <f>X132</f>
        <v>0</v>
      </c>
      <c r="Y131" s="60">
        <f>Y132</f>
        <v>8934</v>
      </c>
    </row>
    <row r="132" spans="7:25" ht="63.75" x14ac:dyDescent="0.2">
      <c r="G132" s="36" t="s">
        <v>216</v>
      </c>
      <c r="H132" s="52" t="s">
        <v>218</v>
      </c>
      <c r="I132" s="60">
        <v>166176</v>
      </c>
      <c r="J132" s="60"/>
      <c r="K132" s="54">
        <f t="shared" si="13"/>
        <v>166176</v>
      </c>
      <c r="L132" s="60"/>
      <c r="M132" s="54">
        <f t="shared" si="14"/>
        <v>166176</v>
      </c>
      <c r="N132" s="60"/>
      <c r="O132" s="54">
        <f t="shared" si="15"/>
        <v>166176</v>
      </c>
      <c r="P132" s="60"/>
      <c r="Q132" s="54">
        <f t="shared" si="16"/>
        <v>166176</v>
      </c>
      <c r="R132" s="60">
        <v>10054</v>
      </c>
      <c r="S132" s="60"/>
      <c r="T132" s="54">
        <f t="shared" si="23"/>
        <v>10054</v>
      </c>
      <c r="U132" s="60"/>
      <c r="V132" s="54">
        <f t="shared" si="17"/>
        <v>10054</v>
      </c>
      <c r="W132" s="60">
        <v>8934</v>
      </c>
      <c r="X132" s="60"/>
      <c r="Y132" s="60">
        <v>8934</v>
      </c>
    </row>
    <row r="133" spans="7:25" ht="38.25" hidden="1" x14ac:dyDescent="0.2">
      <c r="G133" s="10" t="s">
        <v>219</v>
      </c>
      <c r="H133" s="11" t="s">
        <v>220</v>
      </c>
      <c r="I133" s="61">
        <f>I134</f>
        <v>0</v>
      </c>
      <c r="J133" s="61">
        <f>J134</f>
        <v>0</v>
      </c>
      <c r="K133" s="54">
        <f t="shared" si="13"/>
        <v>0</v>
      </c>
      <c r="L133" s="61">
        <f>L134</f>
        <v>0</v>
      </c>
      <c r="M133" s="54">
        <f t="shared" si="14"/>
        <v>0</v>
      </c>
      <c r="N133" s="61">
        <f>N134</f>
        <v>0</v>
      </c>
      <c r="O133" s="54">
        <f t="shared" si="15"/>
        <v>0</v>
      </c>
      <c r="P133" s="61">
        <f>P134</f>
        <v>0</v>
      </c>
      <c r="Q133" s="54">
        <f t="shared" si="16"/>
        <v>0</v>
      </c>
      <c r="R133" s="61">
        <f>R134</f>
        <v>0</v>
      </c>
      <c r="S133" s="61">
        <f>S134</f>
        <v>0</v>
      </c>
      <c r="T133" s="54">
        <f t="shared" si="23"/>
        <v>0</v>
      </c>
      <c r="U133" s="61">
        <f>U134</f>
        <v>0</v>
      </c>
      <c r="V133" s="54">
        <f t="shared" si="17"/>
        <v>0</v>
      </c>
      <c r="W133" s="61">
        <f>W134</f>
        <v>0</v>
      </c>
      <c r="X133" s="61">
        <f>X134</f>
        <v>0</v>
      </c>
      <c r="Y133" s="61">
        <f>Y134</f>
        <v>0</v>
      </c>
    </row>
    <row r="134" spans="7:25" ht="38.25" hidden="1" x14ac:dyDescent="0.2">
      <c r="G134" s="10" t="s">
        <v>221</v>
      </c>
      <c r="H134" s="11" t="s">
        <v>222</v>
      </c>
      <c r="I134" s="61">
        <v>0</v>
      </c>
      <c r="J134" s="61">
        <v>0</v>
      </c>
      <c r="K134" s="54">
        <f t="shared" si="13"/>
        <v>0</v>
      </c>
      <c r="L134" s="61">
        <v>0</v>
      </c>
      <c r="M134" s="54">
        <f t="shared" si="14"/>
        <v>0</v>
      </c>
      <c r="N134" s="61">
        <v>0</v>
      </c>
      <c r="O134" s="54">
        <f t="shared" si="15"/>
        <v>0</v>
      </c>
      <c r="P134" s="61">
        <v>0</v>
      </c>
      <c r="Q134" s="54">
        <f t="shared" si="16"/>
        <v>0</v>
      </c>
      <c r="R134" s="61">
        <v>0</v>
      </c>
      <c r="S134" s="61">
        <v>0</v>
      </c>
      <c r="T134" s="54">
        <f t="shared" si="23"/>
        <v>0</v>
      </c>
      <c r="U134" s="61">
        <v>0</v>
      </c>
      <c r="V134" s="54">
        <f t="shared" si="17"/>
        <v>0</v>
      </c>
      <c r="W134" s="61">
        <v>0</v>
      </c>
      <c r="X134" s="61">
        <v>0</v>
      </c>
      <c r="Y134" s="61">
        <v>0</v>
      </c>
    </row>
    <row r="135" spans="7:25" ht="25.5" x14ac:dyDescent="0.2">
      <c r="G135" s="33" t="s">
        <v>223</v>
      </c>
      <c r="H135" s="32" t="s">
        <v>224</v>
      </c>
      <c r="I135" s="59">
        <f>I136+I137+I138+I139+I140+I141+I142+I143+I145+I146+I144</f>
        <v>267121364.90000001</v>
      </c>
      <c r="J135" s="59">
        <f>J136+J137+J138+J139+J140+J141+J142+J143+J145+J146+J144</f>
        <v>0</v>
      </c>
      <c r="K135" s="54">
        <f t="shared" si="13"/>
        <v>267121364.90000001</v>
      </c>
      <c r="L135" s="59">
        <f>L136+L137+L138+L139+L140+L141+L142+L143+L145+L146+L144</f>
        <v>0</v>
      </c>
      <c r="M135" s="54">
        <f t="shared" si="14"/>
        <v>267121364.90000001</v>
      </c>
      <c r="N135" s="59">
        <f>N136+N137+N138+N139+N140+N141+N142+N143+N145+N146+N144</f>
        <v>0</v>
      </c>
      <c r="O135" s="54">
        <f t="shared" si="15"/>
        <v>267121364.90000001</v>
      </c>
      <c r="P135" s="59">
        <f>P136+P137+P138+P139+P140+P141+P142+P143+P145+P146+P144</f>
        <v>0</v>
      </c>
      <c r="Q135" s="54">
        <f t="shared" si="16"/>
        <v>267121364.90000001</v>
      </c>
      <c r="R135" s="59">
        <f>R136+R137+R138+R139+R140+R141+R142+R143+R145+R146+R144</f>
        <v>241573514.59999999</v>
      </c>
      <c r="S135" s="59">
        <f>S136+S137+S138+S139+S140+S141+S142+S143+S145+S146+S144</f>
        <v>0</v>
      </c>
      <c r="T135" s="54">
        <f t="shared" si="23"/>
        <v>241573514.59999999</v>
      </c>
      <c r="U135" s="59">
        <f>U136+U137+U138+U139+U140+U141+U142+U143+U145+U146+U144</f>
        <v>0</v>
      </c>
      <c r="V135" s="54">
        <f t="shared" si="17"/>
        <v>241573514.59999999</v>
      </c>
      <c r="W135" s="59">
        <f>W136+W137+W138+W139+W140+W141+W142+W143+W145+W146+W144</f>
        <v>243223214.59999999</v>
      </c>
      <c r="X135" s="59">
        <f>X136+X137+X138+X139+X140+X141+X142+X143+X145+X146+X144</f>
        <v>0</v>
      </c>
      <c r="Y135" s="59">
        <f>Y136+Y137+Y138+Y139+Y140+Y141+Y142+Y143+Y145+Y146+Y144</f>
        <v>243223214.59999999</v>
      </c>
    </row>
    <row r="136" spans="7:25" ht="63.75" x14ac:dyDescent="0.2">
      <c r="G136" s="10" t="s">
        <v>225</v>
      </c>
      <c r="H136" s="11" t="s">
        <v>226</v>
      </c>
      <c r="I136" s="61">
        <v>8470800</v>
      </c>
      <c r="J136" s="61"/>
      <c r="K136" s="54">
        <f t="shared" si="13"/>
        <v>8470800</v>
      </c>
      <c r="L136" s="61"/>
      <c r="M136" s="54">
        <f t="shared" si="14"/>
        <v>8470800</v>
      </c>
      <c r="N136" s="61"/>
      <c r="O136" s="54">
        <f t="shared" si="15"/>
        <v>8470800</v>
      </c>
      <c r="P136" s="61"/>
      <c r="Q136" s="54">
        <f t="shared" si="16"/>
        <v>8470800</v>
      </c>
      <c r="R136" s="61">
        <v>8470800</v>
      </c>
      <c r="S136" s="61"/>
      <c r="T136" s="54">
        <f t="shared" si="23"/>
        <v>8470800</v>
      </c>
      <c r="U136" s="61"/>
      <c r="V136" s="54">
        <f t="shared" si="17"/>
        <v>8470800</v>
      </c>
      <c r="W136" s="61">
        <v>8470800</v>
      </c>
      <c r="X136" s="61"/>
      <c r="Y136" s="61">
        <v>8470800</v>
      </c>
    </row>
    <row r="137" spans="7:25" ht="25.5" x14ac:dyDescent="0.2">
      <c r="G137" s="37" t="s">
        <v>227</v>
      </c>
      <c r="H137" s="11" t="s">
        <v>228</v>
      </c>
      <c r="I137" s="61"/>
      <c r="J137" s="61"/>
      <c r="K137" s="54">
        <f t="shared" si="13"/>
        <v>0</v>
      </c>
      <c r="L137" s="61"/>
      <c r="M137" s="54">
        <f t="shared" si="14"/>
        <v>0</v>
      </c>
      <c r="N137" s="61"/>
      <c r="O137" s="54">
        <f t="shared" si="15"/>
        <v>0</v>
      </c>
      <c r="P137" s="61"/>
      <c r="Q137" s="54">
        <f t="shared" si="16"/>
        <v>0</v>
      </c>
      <c r="R137" s="61"/>
      <c r="S137" s="61"/>
      <c r="T137" s="54">
        <f t="shared" si="23"/>
        <v>0</v>
      </c>
      <c r="U137" s="61"/>
      <c r="V137" s="54">
        <f t="shared" si="17"/>
        <v>0</v>
      </c>
      <c r="W137" s="61"/>
      <c r="X137" s="61"/>
      <c r="Y137" s="61"/>
    </row>
    <row r="138" spans="7:25" ht="76.5" x14ac:dyDescent="0.2">
      <c r="G138" s="10" t="s">
        <v>225</v>
      </c>
      <c r="H138" s="11" t="s">
        <v>229</v>
      </c>
      <c r="I138" s="61">
        <v>154800</v>
      </c>
      <c r="J138" s="61"/>
      <c r="K138" s="54">
        <f t="shared" si="13"/>
        <v>154800</v>
      </c>
      <c r="L138" s="61"/>
      <c r="M138" s="54">
        <f t="shared" si="14"/>
        <v>154800</v>
      </c>
      <c r="N138" s="61"/>
      <c r="O138" s="54">
        <f t="shared" si="15"/>
        <v>154800</v>
      </c>
      <c r="P138" s="61"/>
      <c r="Q138" s="54">
        <f t="shared" si="16"/>
        <v>154800</v>
      </c>
      <c r="R138" s="61">
        <v>158400</v>
      </c>
      <c r="S138" s="61"/>
      <c r="T138" s="54">
        <f t="shared" si="23"/>
        <v>158400</v>
      </c>
      <c r="U138" s="61"/>
      <c r="V138" s="54">
        <f t="shared" si="17"/>
        <v>158400</v>
      </c>
      <c r="W138" s="61">
        <v>158400</v>
      </c>
      <c r="X138" s="61"/>
      <c r="Y138" s="61">
        <v>158400</v>
      </c>
    </row>
    <row r="139" spans="7:25" ht="102" x14ac:dyDescent="0.2">
      <c r="G139" s="10" t="s">
        <v>225</v>
      </c>
      <c r="H139" s="11" t="s">
        <v>230</v>
      </c>
      <c r="I139" s="61">
        <v>1305650</v>
      </c>
      <c r="J139" s="61"/>
      <c r="K139" s="54">
        <f t="shared" si="13"/>
        <v>1305650</v>
      </c>
      <c r="L139" s="61"/>
      <c r="M139" s="54">
        <f t="shared" si="14"/>
        <v>1305650</v>
      </c>
      <c r="N139" s="61"/>
      <c r="O139" s="54">
        <f t="shared" si="15"/>
        <v>1305650</v>
      </c>
      <c r="P139" s="61"/>
      <c r="Q139" s="54">
        <f t="shared" si="16"/>
        <v>1305650</v>
      </c>
      <c r="R139" s="61">
        <v>1305650</v>
      </c>
      <c r="S139" s="61"/>
      <c r="T139" s="54">
        <f t="shared" si="23"/>
        <v>1305650</v>
      </c>
      <c r="U139" s="61"/>
      <c r="V139" s="54">
        <f t="shared" si="17"/>
        <v>1305650</v>
      </c>
      <c r="W139" s="61">
        <v>1305650</v>
      </c>
      <c r="X139" s="61"/>
      <c r="Y139" s="61">
        <v>1305650</v>
      </c>
    </row>
    <row r="140" spans="7:25" ht="51" x14ac:dyDescent="0.2">
      <c r="G140" s="10" t="s">
        <v>231</v>
      </c>
      <c r="H140" s="11" t="s">
        <v>232</v>
      </c>
      <c r="I140" s="61">
        <v>1044360</v>
      </c>
      <c r="J140" s="61"/>
      <c r="K140" s="54">
        <f t="shared" si="13"/>
        <v>1044360</v>
      </c>
      <c r="L140" s="61"/>
      <c r="M140" s="54">
        <f t="shared" ref="M140:M168" si="24">K140+L140</f>
        <v>1044360</v>
      </c>
      <c r="N140" s="61"/>
      <c r="O140" s="54">
        <f t="shared" ref="O140:O168" si="25">M140+N140</f>
        <v>1044360</v>
      </c>
      <c r="P140" s="61"/>
      <c r="Q140" s="54">
        <f t="shared" ref="Q140:Q168" si="26">O140+P140</f>
        <v>1044360</v>
      </c>
      <c r="R140" s="61">
        <v>1044360</v>
      </c>
      <c r="S140" s="61"/>
      <c r="T140" s="54">
        <f t="shared" si="23"/>
        <v>1044360</v>
      </c>
      <c r="U140" s="61"/>
      <c r="V140" s="54">
        <f t="shared" ref="V140:V168" si="27">T140+U140</f>
        <v>1044360</v>
      </c>
      <c r="W140" s="61">
        <v>1044360</v>
      </c>
      <c r="X140" s="61"/>
      <c r="Y140" s="61">
        <v>1044360</v>
      </c>
    </row>
    <row r="141" spans="7:25" ht="51" x14ac:dyDescent="0.2">
      <c r="G141" s="10" t="s">
        <v>225</v>
      </c>
      <c r="H141" s="11" t="s">
        <v>233</v>
      </c>
      <c r="I141" s="61">
        <v>261090</v>
      </c>
      <c r="J141" s="61"/>
      <c r="K141" s="54">
        <f t="shared" si="13"/>
        <v>261090</v>
      </c>
      <c r="L141" s="61"/>
      <c r="M141" s="54">
        <f t="shared" si="24"/>
        <v>261090</v>
      </c>
      <c r="N141" s="61"/>
      <c r="O141" s="54">
        <f t="shared" si="25"/>
        <v>261090</v>
      </c>
      <c r="P141" s="61"/>
      <c r="Q141" s="54">
        <f t="shared" si="26"/>
        <v>261090</v>
      </c>
      <c r="R141" s="61">
        <v>261090</v>
      </c>
      <c r="S141" s="61"/>
      <c r="T141" s="54">
        <f t="shared" si="23"/>
        <v>261090</v>
      </c>
      <c r="U141" s="61"/>
      <c r="V141" s="54">
        <f t="shared" si="27"/>
        <v>261090</v>
      </c>
      <c r="W141" s="61">
        <v>261090</v>
      </c>
      <c r="X141" s="61"/>
      <c r="Y141" s="61">
        <v>261090</v>
      </c>
    </row>
    <row r="142" spans="7:25" ht="38.25" x14ac:dyDescent="0.2">
      <c r="G142" s="10" t="s">
        <v>225</v>
      </c>
      <c r="H142" s="11" t="s">
        <v>234</v>
      </c>
      <c r="I142" s="61">
        <v>88000</v>
      </c>
      <c r="J142" s="61"/>
      <c r="K142" s="54">
        <f t="shared" ref="K142:K168" si="28">I142+J142</f>
        <v>88000</v>
      </c>
      <c r="L142" s="61"/>
      <c r="M142" s="54">
        <f t="shared" si="24"/>
        <v>88000</v>
      </c>
      <c r="N142" s="61"/>
      <c r="O142" s="54">
        <f t="shared" si="25"/>
        <v>88000</v>
      </c>
      <c r="P142" s="61"/>
      <c r="Q142" s="54">
        <f t="shared" si="26"/>
        <v>88000</v>
      </c>
      <c r="R142" s="61">
        <v>116400</v>
      </c>
      <c r="S142" s="61"/>
      <c r="T142" s="54">
        <f t="shared" ref="T142:T168" si="29">R142+S142</f>
        <v>116400</v>
      </c>
      <c r="U142" s="61"/>
      <c r="V142" s="54">
        <f t="shared" si="27"/>
        <v>116400</v>
      </c>
      <c r="W142" s="61">
        <v>144800</v>
      </c>
      <c r="X142" s="61"/>
      <c r="Y142" s="61">
        <v>144800</v>
      </c>
    </row>
    <row r="143" spans="7:25" ht="25.5" x14ac:dyDescent="0.2">
      <c r="G143" s="10" t="s">
        <v>225</v>
      </c>
      <c r="H143" s="11" t="s">
        <v>235</v>
      </c>
      <c r="I143" s="60">
        <v>7586140</v>
      </c>
      <c r="J143" s="60"/>
      <c r="K143" s="54">
        <f t="shared" si="28"/>
        <v>7586140</v>
      </c>
      <c r="L143" s="60"/>
      <c r="M143" s="54">
        <f t="shared" si="24"/>
        <v>7586140</v>
      </c>
      <c r="N143" s="60"/>
      <c r="O143" s="54">
        <f t="shared" si="25"/>
        <v>7586140</v>
      </c>
      <c r="P143" s="60"/>
      <c r="Q143" s="54">
        <f t="shared" si="26"/>
        <v>7586140</v>
      </c>
      <c r="R143" s="60">
        <v>8695040</v>
      </c>
      <c r="S143" s="60"/>
      <c r="T143" s="54">
        <f t="shared" si="29"/>
        <v>8695040</v>
      </c>
      <c r="U143" s="60"/>
      <c r="V143" s="54">
        <f t="shared" si="27"/>
        <v>8695040</v>
      </c>
      <c r="W143" s="60">
        <v>10316340</v>
      </c>
      <c r="X143" s="60"/>
      <c r="Y143" s="60">
        <v>10316340</v>
      </c>
    </row>
    <row r="144" spans="7:25" ht="127.5" x14ac:dyDescent="0.2">
      <c r="G144" s="10" t="s">
        <v>225</v>
      </c>
      <c r="H144" s="11" t="s">
        <v>236</v>
      </c>
      <c r="I144" s="61">
        <v>413998.9</v>
      </c>
      <c r="J144" s="61"/>
      <c r="K144" s="54">
        <f t="shared" si="28"/>
        <v>413998.9</v>
      </c>
      <c r="L144" s="61"/>
      <c r="M144" s="54">
        <f t="shared" si="24"/>
        <v>413998.9</v>
      </c>
      <c r="N144" s="61"/>
      <c r="O144" s="54">
        <f t="shared" si="25"/>
        <v>413998.9</v>
      </c>
      <c r="P144" s="61"/>
      <c r="Q144" s="54">
        <f t="shared" si="26"/>
        <v>413998.9</v>
      </c>
      <c r="R144" s="61">
        <v>381314.6</v>
      </c>
      <c r="S144" s="61"/>
      <c r="T144" s="54">
        <f t="shared" si="29"/>
        <v>381314.6</v>
      </c>
      <c r="U144" s="61"/>
      <c r="V144" s="54">
        <f t="shared" si="27"/>
        <v>381314.6</v>
      </c>
      <c r="W144" s="61">
        <v>381314.6</v>
      </c>
      <c r="X144" s="61"/>
      <c r="Y144" s="61">
        <v>381314.6</v>
      </c>
    </row>
    <row r="145" spans="7:25" ht="38.25" x14ac:dyDescent="0.2">
      <c r="G145" s="10" t="s">
        <v>225</v>
      </c>
      <c r="H145" s="11" t="s">
        <v>237</v>
      </c>
      <c r="I145" s="61">
        <v>78203306</v>
      </c>
      <c r="J145" s="61"/>
      <c r="K145" s="54">
        <f t="shared" si="28"/>
        <v>78203306</v>
      </c>
      <c r="L145" s="61"/>
      <c r="M145" s="54">
        <f t="shared" si="24"/>
        <v>78203306</v>
      </c>
      <c r="N145" s="61"/>
      <c r="O145" s="54">
        <f t="shared" si="25"/>
        <v>78203306</v>
      </c>
      <c r="P145" s="61"/>
      <c r="Q145" s="54">
        <f t="shared" si="26"/>
        <v>78203306</v>
      </c>
      <c r="R145" s="61">
        <v>70497248</v>
      </c>
      <c r="S145" s="61"/>
      <c r="T145" s="54">
        <f t="shared" si="29"/>
        <v>70497248</v>
      </c>
      <c r="U145" s="61"/>
      <c r="V145" s="54">
        <f t="shared" si="27"/>
        <v>70497248</v>
      </c>
      <c r="W145" s="61">
        <v>70497248</v>
      </c>
      <c r="X145" s="61"/>
      <c r="Y145" s="61">
        <v>70497248</v>
      </c>
    </row>
    <row r="146" spans="7:25" ht="76.5" x14ac:dyDescent="0.2">
      <c r="G146" s="10" t="s">
        <v>225</v>
      </c>
      <c r="H146" s="11" t="s">
        <v>238</v>
      </c>
      <c r="I146" s="61">
        <v>169593220</v>
      </c>
      <c r="J146" s="61"/>
      <c r="K146" s="54">
        <f t="shared" si="28"/>
        <v>169593220</v>
      </c>
      <c r="L146" s="61"/>
      <c r="M146" s="54">
        <f t="shared" si="24"/>
        <v>169593220</v>
      </c>
      <c r="N146" s="61"/>
      <c r="O146" s="54">
        <f t="shared" si="25"/>
        <v>169593220</v>
      </c>
      <c r="P146" s="61"/>
      <c r="Q146" s="54">
        <f t="shared" si="26"/>
        <v>169593220</v>
      </c>
      <c r="R146" s="61">
        <v>150643212</v>
      </c>
      <c r="S146" s="61"/>
      <c r="T146" s="54">
        <f t="shared" si="29"/>
        <v>150643212</v>
      </c>
      <c r="U146" s="61"/>
      <c r="V146" s="54">
        <f t="shared" si="27"/>
        <v>150643212</v>
      </c>
      <c r="W146" s="61">
        <v>150643212</v>
      </c>
      <c r="X146" s="61"/>
      <c r="Y146" s="61">
        <v>150643212</v>
      </c>
    </row>
    <row r="147" spans="7:25" ht="51" x14ac:dyDescent="0.2">
      <c r="G147" s="10" t="s">
        <v>239</v>
      </c>
      <c r="H147" s="11" t="s">
        <v>240</v>
      </c>
      <c r="I147" s="61">
        <f>I148</f>
        <v>2422459</v>
      </c>
      <c r="J147" s="61">
        <f>J148</f>
        <v>0</v>
      </c>
      <c r="K147" s="54">
        <f t="shared" si="28"/>
        <v>2422459</v>
      </c>
      <c r="L147" s="61">
        <f>L148</f>
        <v>0</v>
      </c>
      <c r="M147" s="54">
        <f t="shared" si="24"/>
        <v>2422459</v>
      </c>
      <c r="N147" s="61">
        <f>N148</f>
        <v>0</v>
      </c>
      <c r="O147" s="54">
        <f t="shared" si="25"/>
        <v>2422459</v>
      </c>
      <c r="P147" s="61">
        <f>P148</f>
        <v>0</v>
      </c>
      <c r="Q147" s="54">
        <f t="shared" si="26"/>
        <v>2422459</v>
      </c>
      <c r="R147" s="61">
        <f>R148</f>
        <v>2422459</v>
      </c>
      <c r="S147" s="61">
        <f>S148</f>
        <v>0</v>
      </c>
      <c r="T147" s="54">
        <f t="shared" si="29"/>
        <v>2422459</v>
      </c>
      <c r="U147" s="61">
        <f>U148</f>
        <v>0</v>
      </c>
      <c r="V147" s="54">
        <f t="shared" si="27"/>
        <v>2422459</v>
      </c>
      <c r="W147" s="61">
        <f>W148</f>
        <v>2422459</v>
      </c>
      <c r="X147" s="61">
        <f>X148</f>
        <v>0</v>
      </c>
      <c r="Y147" s="61">
        <f>Y148</f>
        <v>2422459</v>
      </c>
    </row>
    <row r="148" spans="7:25" ht="51" x14ac:dyDescent="0.2">
      <c r="G148" s="10" t="s">
        <v>241</v>
      </c>
      <c r="H148" s="11" t="s">
        <v>242</v>
      </c>
      <c r="I148" s="61">
        <v>2422459</v>
      </c>
      <c r="J148" s="61"/>
      <c r="K148" s="54">
        <f t="shared" si="28"/>
        <v>2422459</v>
      </c>
      <c r="L148" s="61"/>
      <c r="M148" s="54">
        <f t="shared" si="24"/>
        <v>2422459</v>
      </c>
      <c r="N148" s="61"/>
      <c r="O148" s="54">
        <f t="shared" si="25"/>
        <v>2422459</v>
      </c>
      <c r="P148" s="61"/>
      <c r="Q148" s="54">
        <f t="shared" si="26"/>
        <v>2422459</v>
      </c>
      <c r="R148" s="61">
        <v>2422459</v>
      </c>
      <c r="S148" s="61"/>
      <c r="T148" s="54">
        <f t="shared" si="29"/>
        <v>2422459</v>
      </c>
      <c r="U148" s="61"/>
      <c r="V148" s="54">
        <f t="shared" si="27"/>
        <v>2422459</v>
      </c>
      <c r="W148" s="61">
        <v>2422459</v>
      </c>
      <c r="X148" s="61"/>
      <c r="Y148" s="61">
        <v>2422459</v>
      </c>
    </row>
    <row r="149" spans="7:25" ht="51" x14ac:dyDescent="0.2">
      <c r="G149" s="10" t="s">
        <v>243</v>
      </c>
      <c r="H149" s="11" t="s">
        <v>244</v>
      </c>
      <c r="I149" s="60">
        <f>I150</f>
        <v>11282700</v>
      </c>
      <c r="J149" s="60">
        <f>J150</f>
        <v>0</v>
      </c>
      <c r="K149" s="54">
        <f t="shared" si="28"/>
        <v>11282700</v>
      </c>
      <c r="L149" s="60">
        <f>L150</f>
        <v>0</v>
      </c>
      <c r="M149" s="54">
        <f t="shared" si="24"/>
        <v>11282700</v>
      </c>
      <c r="N149" s="60">
        <f>N150</f>
        <v>0</v>
      </c>
      <c r="O149" s="54">
        <f t="shared" si="25"/>
        <v>11282700</v>
      </c>
      <c r="P149" s="60">
        <f>P150</f>
        <v>0</v>
      </c>
      <c r="Q149" s="54">
        <f t="shared" si="26"/>
        <v>11282700</v>
      </c>
      <c r="R149" s="60">
        <f>R150</f>
        <v>11282700</v>
      </c>
      <c r="S149" s="60">
        <f>S150</f>
        <v>0</v>
      </c>
      <c r="T149" s="54">
        <f t="shared" si="29"/>
        <v>11282700</v>
      </c>
      <c r="U149" s="60">
        <f>U150</f>
        <v>0</v>
      </c>
      <c r="V149" s="54">
        <f t="shared" si="27"/>
        <v>11282700</v>
      </c>
      <c r="W149" s="60">
        <f>W150</f>
        <v>11282700</v>
      </c>
      <c r="X149" s="60">
        <f>X150</f>
        <v>0</v>
      </c>
      <c r="Y149" s="60">
        <f>Y150</f>
        <v>11282700</v>
      </c>
    </row>
    <row r="150" spans="7:25" ht="51" x14ac:dyDescent="0.2">
      <c r="G150" s="10" t="s">
        <v>245</v>
      </c>
      <c r="H150" s="11" t="s">
        <v>246</v>
      </c>
      <c r="I150" s="60">
        <v>11282700</v>
      </c>
      <c r="J150" s="60"/>
      <c r="K150" s="54">
        <f t="shared" si="28"/>
        <v>11282700</v>
      </c>
      <c r="L150" s="60"/>
      <c r="M150" s="54">
        <f t="shared" si="24"/>
        <v>11282700</v>
      </c>
      <c r="N150" s="60"/>
      <c r="O150" s="54">
        <f t="shared" si="25"/>
        <v>11282700</v>
      </c>
      <c r="P150" s="60"/>
      <c r="Q150" s="54">
        <f t="shared" si="26"/>
        <v>11282700</v>
      </c>
      <c r="R150" s="60">
        <v>11282700</v>
      </c>
      <c r="S150" s="60"/>
      <c r="T150" s="54">
        <f t="shared" si="29"/>
        <v>11282700</v>
      </c>
      <c r="U150" s="60"/>
      <c r="V150" s="54">
        <f t="shared" si="27"/>
        <v>11282700</v>
      </c>
      <c r="W150" s="60">
        <v>11282700</v>
      </c>
      <c r="X150" s="60"/>
      <c r="Y150" s="60">
        <v>11282700</v>
      </c>
    </row>
    <row r="151" spans="7:25" ht="38.25" hidden="1" x14ac:dyDescent="0.2">
      <c r="G151" s="10" t="s">
        <v>247</v>
      </c>
      <c r="H151" s="11" t="s">
        <v>248</v>
      </c>
      <c r="I151" s="60"/>
      <c r="J151" s="60"/>
      <c r="K151" s="54">
        <f t="shared" si="28"/>
        <v>0</v>
      </c>
      <c r="L151" s="60"/>
      <c r="M151" s="54">
        <f t="shared" si="24"/>
        <v>0</v>
      </c>
      <c r="N151" s="60"/>
      <c r="O151" s="54">
        <f t="shared" si="25"/>
        <v>0</v>
      </c>
      <c r="P151" s="60"/>
      <c r="Q151" s="54">
        <f t="shared" si="26"/>
        <v>0</v>
      </c>
      <c r="R151" s="60"/>
      <c r="S151" s="60"/>
      <c r="T151" s="54">
        <f t="shared" si="29"/>
        <v>0</v>
      </c>
      <c r="U151" s="60"/>
      <c r="V151" s="54">
        <f t="shared" si="27"/>
        <v>0</v>
      </c>
      <c r="W151" s="60"/>
      <c r="X151" s="60"/>
      <c r="Y151" s="60"/>
    </row>
    <row r="152" spans="7:25" ht="38.25" hidden="1" x14ac:dyDescent="0.2">
      <c r="G152" s="10" t="s">
        <v>249</v>
      </c>
      <c r="H152" s="11" t="s">
        <v>250</v>
      </c>
      <c r="I152" s="60"/>
      <c r="J152" s="60"/>
      <c r="K152" s="54">
        <f t="shared" si="28"/>
        <v>0</v>
      </c>
      <c r="L152" s="60"/>
      <c r="M152" s="54">
        <f t="shared" si="24"/>
        <v>0</v>
      </c>
      <c r="N152" s="60"/>
      <c r="O152" s="54">
        <f t="shared" si="25"/>
        <v>0</v>
      </c>
      <c r="P152" s="60"/>
      <c r="Q152" s="54">
        <f t="shared" si="26"/>
        <v>0</v>
      </c>
      <c r="R152" s="60"/>
      <c r="S152" s="60"/>
      <c r="T152" s="54">
        <f t="shared" si="29"/>
        <v>0</v>
      </c>
      <c r="U152" s="60"/>
      <c r="V152" s="54">
        <f t="shared" si="27"/>
        <v>0</v>
      </c>
      <c r="W152" s="60"/>
      <c r="X152" s="60"/>
      <c r="Y152" s="60"/>
    </row>
    <row r="153" spans="7:25" hidden="1" x14ac:dyDescent="0.2">
      <c r="G153" s="37" t="s">
        <v>251</v>
      </c>
      <c r="H153" s="32" t="s">
        <v>252</v>
      </c>
      <c r="I153" s="60"/>
      <c r="J153" s="60"/>
      <c r="K153" s="54">
        <f t="shared" si="28"/>
        <v>0</v>
      </c>
      <c r="L153" s="60"/>
      <c r="M153" s="54">
        <f t="shared" si="24"/>
        <v>0</v>
      </c>
      <c r="N153" s="60"/>
      <c r="O153" s="54">
        <f t="shared" si="25"/>
        <v>0</v>
      </c>
      <c r="P153" s="60"/>
      <c r="Q153" s="54">
        <f t="shared" si="26"/>
        <v>0</v>
      </c>
      <c r="R153" s="60"/>
      <c r="S153" s="60"/>
      <c r="T153" s="54">
        <f t="shared" si="29"/>
        <v>0</v>
      </c>
      <c r="U153" s="60"/>
      <c r="V153" s="54">
        <f t="shared" si="27"/>
        <v>0</v>
      </c>
      <c r="W153" s="60"/>
      <c r="X153" s="60"/>
      <c r="Y153" s="60"/>
    </row>
    <row r="154" spans="7:25" hidden="1" x14ac:dyDescent="0.2">
      <c r="G154" s="37" t="s">
        <v>253</v>
      </c>
      <c r="H154" s="11" t="s">
        <v>254</v>
      </c>
      <c r="I154" s="60"/>
      <c r="J154" s="60"/>
      <c r="K154" s="54">
        <f t="shared" si="28"/>
        <v>0</v>
      </c>
      <c r="L154" s="60"/>
      <c r="M154" s="54">
        <f t="shared" si="24"/>
        <v>0</v>
      </c>
      <c r="N154" s="60"/>
      <c r="O154" s="54">
        <f t="shared" si="25"/>
        <v>0</v>
      </c>
      <c r="P154" s="60"/>
      <c r="Q154" s="54">
        <f t="shared" si="26"/>
        <v>0</v>
      </c>
      <c r="R154" s="60"/>
      <c r="S154" s="60"/>
      <c r="T154" s="54">
        <f t="shared" si="29"/>
        <v>0</v>
      </c>
      <c r="U154" s="60"/>
      <c r="V154" s="54">
        <f t="shared" si="27"/>
        <v>0</v>
      </c>
      <c r="W154" s="60"/>
      <c r="X154" s="60"/>
      <c r="Y154" s="60"/>
    </row>
    <row r="155" spans="7:25" ht="38.25" hidden="1" x14ac:dyDescent="0.2">
      <c r="G155" s="37" t="s">
        <v>253</v>
      </c>
      <c r="H155" s="11" t="s">
        <v>255</v>
      </c>
      <c r="I155" s="61">
        <v>0</v>
      </c>
      <c r="J155" s="61">
        <v>0</v>
      </c>
      <c r="K155" s="54">
        <f t="shared" si="28"/>
        <v>0</v>
      </c>
      <c r="L155" s="61">
        <v>0</v>
      </c>
      <c r="M155" s="54">
        <f t="shared" si="24"/>
        <v>0</v>
      </c>
      <c r="N155" s="61">
        <v>0</v>
      </c>
      <c r="O155" s="54">
        <f t="shared" si="25"/>
        <v>0</v>
      </c>
      <c r="P155" s="61">
        <v>0</v>
      </c>
      <c r="Q155" s="54">
        <f t="shared" si="26"/>
        <v>0</v>
      </c>
      <c r="R155" s="61">
        <v>0</v>
      </c>
      <c r="S155" s="61">
        <v>0</v>
      </c>
      <c r="T155" s="54">
        <f t="shared" si="29"/>
        <v>0</v>
      </c>
      <c r="U155" s="61">
        <v>0</v>
      </c>
      <c r="V155" s="54">
        <f t="shared" si="27"/>
        <v>0</v>
      </c>
      <c r="W155" s="61">
        <v>0</v>
      </c>
      <c r="X155" s="61">
        <v>0</v>
      </c>
      <c r="Y155" s="61">
        <v>0</v>
      </c>
    </row>
    <row r="156" spans="7:25" ht="76.5" hidden="1" x14ac:dyDescent="0.2">
      <c r="G156" s="37" t="s">
        <v>256</v>
      </c>
      <c r="H156" s="11" t="s">
        <v>257</v>
      </c>
      <c r="I156" s="61">
        <v>0</v>
      </c>
      <c r="J156" s="61">
        <v>0</v>
      </c>
      <c r="K156" s="54">
        <f t="shared" si="28"/>
        <v>0</v>
      </c>
      <c r="L156" s="61">
        <v>0</v>
      </c>
      <c r="M156" s="54">
        <f t="shared" si="24"/>
        <v>0</v>
      </c>
      <c r="N156" s="61">
        <v>0</v>
      </c>
      <c r="O156" s="54">
        <f t="shared" si="25"/>
        <v>0</v>
      </c>
      <c r="P156" s="61">
        <v>0</v>
      </c>
      <c r="Q156" s="54">
        <f t="shared" si="26"/>
        <v>0</v>
      </c>
      <c r="R156" s="61">
        <v>0</v>
      </c>
      <c r="S156" s="61">
        <v>0</v>
      </c>
      <c r="T156" s="54">
        <f t="shared" si="29"/>
        <v>0</v>
      </c>
      <c r="U156" s="61">
        <v>0</v>
      </c>
      <c r="V156" s="54">
        <f t="shared" si="27"/>
        <v>0</v>
      </c>
      <c r="W156" s="61">
        <v>0</v>
      </c>
      <c r="X156" s="61">
        <v>0</v>
      </c>
      <c r="Y156" s="61">
        <v>0</v>
      </c>
    </row>
    <row r="157" spans="7:25" ht="25.5" x14ac:dyDescent="0.2">
      <c r="G157" s="31" t="s">
        <v>183</v>
      </c>
      <c r="H157" s="32" t="s">
        <v>258</v>
      </c>
      <c r="I157" s="59">
        <f>I158</f>
        <v>2392006</v>
      </c>
      <c r="J157" s="59">
        <f>J158</f>
        <v>0</v>
      </c>
      <c r="K157" s="54">
        <f t="shared" si="28"/>
        <v>2392006</v>
      </c>
      <c r="L157" s="59">
        <f>L158</f>
        <v>0</v>
      </c>
      <c r="M157" s="54">
        <f t="shared" si="24"/>
        <v>2392006</v>
      </c>
      <c r="N157" s="59">
        <f>N158</f>
        <v>0</v>
      </c>
      <c r="O157" s="54">
        <f t="shared" si="25"/>
        <v>2392006</v>
      </c>
      <c r="P157" s="59">
        <f>P158</f>
        <v>0</v>
      </c>
      <c r="Q157" s="54">
        <f t="shared" si="26"/>
        <v>2392006</v>
      </c>
      <c r="R157" s="59">
        <f>R158</f>
        <v>2433566</v>
      </c>
      <c r="S157" s="59">
        <f>S158</f>
        <v>0</v>
      </c>
      <c r="T157" s="54">
        <f t="shared" si="29"/>
        <v>2433566</v>
      </c>
      <c r="U157" s="59">
        <f>U158</f>
        <v>0</v>
      </c>
      <c r="V157" s="54">
        <f t="shared" si="27"/>
        <v>2433566</v>
      </c>
      <c r="W157" s="59">
        <f>W158</f>
        <v>2478595</v>
      </c>
      <c r="X157" s="59">
        <f>X158</f>
        <v>0</v>
      </c>
      <c r="Y157" s="59">
        <f>Y158</f>
        <v>2478595</v>
      </c>
    </row>
    <row r="158" spans="7:25" ht="25.5" x14ac:dyDescent="0.2">
      <c r="G158" s="33" t="s">
        <v>214</v>
      </c>
      <c r="H158" s="32" t="s">
        <v>215</v>
      </c>
      <c r="I158" s="59">
        <f>I161+I159+I160+I151</f>
        <v>2392006</v>
      </c>
      <c r="J158" s="59">
        <f>J161+J159+J160+J151</f>
        <v>0</v>
      </c>
      <c r="K158" s="54">
        <f t="shared" si="28"/>
        <v>2392006</v>
      </c>
      <c r="L158" s="59">
        <f>L161+L159+L160+L151</f>
        <v>0</v>
      </c>
      <c r="M158" s="54">
        <f t="shared" si="24"/>
        <v>2392006</v>
      </c>
      <c r="N158" s="59">
        <f>N161+N159+N160+N151</f>
        <v>0</v>
      </c>
      <c r="O158" s="54">
        <f t="shared" si="25"/>
        <v>2392006</v>
      </c>
      <c r="P158" s="59">
        <f>P161+P159+P160+P151</f>
        <v>0</v>
      </c>
      <c r="Q158" s="54">
        <f t="shared" si="26"/>
        <v>2392006</v>
      </c>
      <c r="R158" s="59">
        <f>R161+R159+R160+R151</f>
        <v>2433566</v>
      </c>
      <c r="S158" s="59">
        <f>S161+S159+S160+S151</f>
        <v>0</v>
      </c>
      <c r="T158" s="54">
        <f t="shared" si="29"/>
        <v>2433566</v>
      </c>
      <c r="U158" s="59">
        <f>U161+U159+U160+U151</f>
        <v>0</v>
      </c>
      <c r="V158" s="54">
        <f t="shared" si="27"/>
        <v>2433566</v>
      </c>
      <c r="W158" s="59">
        <f>W161+W159+W160+W151</f>
        <v>2478595</v>
      </c>
      <c r="X158" s="59">
        <f>X161+X159+X160+X151</f>
        <v>0</v>
      </c>
      <c r="Y158" s="59">
        <f>Y161+Y159+Y160+Y151</f>
        <v>2478595</v>
      </c>
    </row>
    <row r="159" spans="7:25" ht="25.5" x14ac:dyDescent="0.2">
      <c r="G159" s="10" t="s">
        <v>225</v>
      </c>
      <c r="H159" s="11" t="s">
        <v>259</v>
      </c>
      <c r="I159" s="61">
        <v>1108000</v>
      </c>
      <c r="J159" s="61"/>
      <c r="K159" s="54">
        <f t="shared" si="28"/>
        <v>1108000</v>
      </c>
      <c r="L159" s="61"/>
      <c r="M159" s="54">
        <f t="shared" si="24"/>
        <v>1108000</v>
      </c>
      <c r="N159" s="61"/>
      <c r="O159" s="54">
        <f t="shared" si="25"/>
        <v>1108000</v>
      </c>
      <c r="P159" s="61"/>
      <c r="Q159" s="54">
        <f t="shared" si="26"/>
        <v>1108000</v>
      </c>
      <c r="R159" s="61">
        <v>1108000</v>
      </c>
      <c r="S159" s="61"/>
      <c r="T159" s="54">
        <f t="shared" si="29"/>
        <v>1108000</v>
      </c>
      <c r="U159" s="61"/>
      <c r="V159" s="54">
        <f t="shared" si="27"/>
        <v>1108000</v>
      </c>
      <c r="W159" s="61">
        <v>1108000</v>
      </c>
      <c r="X159" s="61"/>
      <c r="Y159" s="61">
        <v>1108000</v>
      </c>
    </row>
    <row r="160" spans="7:25" ht="102" x14ac:dyDescent="0.2">
      <c r="G160" s="10" t="s">
        <v>225</v>
      </c>
      <c r="H160" s="11" t="s">
        <v>230</v>
      </c>
      <c r="I160" s="61">
        <v>200</v>
      </c>
      <c r="J160" s="61"/>
      <c r="K160" s="54">
        <f t="shared" si="28"/>
        <v>200</v>
      </c>
      <c r="L160" s="61"/>
      <c r="M160" s="54">
        <f t="shared" si="24"/>
        <v>200</v>
      </c>
      <c r="N160" s="61"/>
      <c r="O160" s="54">
        <f t="shared" si="25"/>
        <v>200</v>
      </c>
      <c r="P160" s="61"/>
      <c r="Q160" s="54">
        <f t="shared" si="26"/>
        <v>200</v>
      </c>
      <c r="R160" s="61">
        <v>200</v>
      </c>
      <c r="S160" s="61"/>
      <c r="T160" s="54">
        <f t="shared" si="29"/>
        <v>200</v>
      </c>
      <c r="U160" s="61"/>
      <c r="V160" s="54">
        <f t="shared" si="27"/>
        <v>200</v>
      </c>
      <c r="W160" s="61">
        <v>200</v>
      </c>
      <c r="X160" s="61"/>
      <c r="Y160" s="61">
        <v>200</v>
      </c>
    </row>
    <row r="161" spans="7:25" ht="51" x14ac:dyDescent="0.2">
      <c r="G161" s="10" t="s">
        <v>260</v>
      </c>
      <c r="H161" s="11" t="s">
        <v>261</v>
      </c>
      <c r="I161" s="60">
        <f>I162</f>
        <v>1283806</v>
      </c>
      <c r="J161" s="60">
        <f>J162</f>
        <v>0</v>
      </c>
      <c r="K161" s="54">
        <f t="shared" si="28"/>
        <v>1283806</v>
      </c>
      <c r="L161" s="60">
        <f>L162</f>
        <v>0</v>
      </c>
      <c r="M161" s="54">
        <f t="shared" si="24"/>
        <v>1283806</v>
      </c>
      <c r="N161" s="60">
        <f>N162</f>
        <v>0</v>
      </c>
      <c r="O161" s="54">
        <f t="shared" si="25"/>
        <v>1283806</v>
      </c>
      <c r="P161" s="60">
        <f>P162</f>
        <v>0</v>
      </c>
      <c r="Q161" s="54">
        <f t="shared" si="26"/>
        <v>1283806</v>
      </c>
      <c r="R161" s="60">
        <f>R162</f>
        <v>1325366</v>
      </c>
      <c r="S161" s="60">
        <f>S162</f>
        <v>0</v>
      </c>
      <c r="T161" s="54">
        <f t="shared" si="29"/>
        <v>1325366</v>
      </c>
      <c r="U161" s="60">
        <f>U162</f>
        <v>0</v>
      </c>
      <c r="V161" s="54">
        <f t="shared" si="27"/>
        <v>1325366</v>
      </c>
      <c r="W161" s="60">
        <f>W162</f>
        <v>1370395</v>
      </c>
      <c r="X161" s="60">
        <f>X162</f>
        <v>0</v>
      </c>
      <c r="Y161" s="60">
        <f>Y162</f>
        <v>1370395</v>
      </c>
    </row>
    <row r="162" spans="7:25" ht="51" x14ac:dyDescent="0.2">
      <c r="G162" s="10" t="s">
        <v>262</v>
      </c>
      <c r="H162" s="11" t="s">
        <v>263</v>
      </c>
      <c r="I162" s="60">
        <v>1283806</v>
      </c>
      <c r="J162" s="60"/>
      <c r="K162" s="54">
        <f t="shared" si="28"/>
        <v>1283806</v>
      </c>
      <c r="L162" s="60"/>
      <c r="M162" s="54">
        <f t="shared" si="24"/>
        <v>1283806</v>
      </c>
      <c r="N162" s="60"/>
      <c r="O162" s="54">
        <f t="shared" si="25"/>
        <v>1283806</v>
      </c>
      <c r="P162" s="60"/>
      <c r="Q162" s="54">
        <f t="shared" si="26"/>
        <v>1283806</v>
      </c>
      <c r="R162" s="60">
        <v>1325366</v>
      </c>
      <c r="S162" s="60"/>
      <c r="T162" s="54">
        <f t="shared" si="29"/>
        <v>1325366</v>
      </c>
      <c r="U162" s="60"/>
      <c r="V162" s="54">
        <f t="shared" si="27"/>
        <v>1325366</v>
      </c>
      <c r="W162" s="60">
        <v>1370395</v>
      </c>
      <c r="X162" s="60"/>
      <c r="Y162" s="60">
        <v>1370395</v>
      </c>
    </row>
    <row r="163" spans="7:25" x14ac:dyDescent="0.2">
      <c r="G163" s="31" t="s">
        <v>306</v>
      </c>
      <c r="H163" s="38" t="s">
        <v>264</v>
      </c>
      <c r="I163" s="62">
        <f>I164+I166</f>
        <v>36876920</v>
      </c>
      <c r="J163" s="62">
        <f>J164+J166</f>
        <v>0</v>
      </c>
      <c r="K163" s="54">
        <f t="shared" si="28"/>
        <v>36876920</v>
      </c>
      <c r="L163" s="62">
        <f>L164+L166+L167</f>
        <v>5440291.0300000003</v>
      </c>
      <c r="M163" s="54">
        <f t="shared" si="24"/>
        <v>42317211.030000001</v>
      </c>
      <c r="N163" s="62">
        <f>N164+N166+N167</f>
        <v>0</v>
      </c>
      <c r="O163" s="54">
        <f t="shared" si="25"/>
        <v>42317211.030000001</v>
      </c>
      <c r="P163" s="62">
        <f>P164+P166+P167</f>
        <v>0</v>
      </c>
      <c r="Q163" s="54">
        <f t="shared" si="26"/>
        <v>42317211.030000001</v>
      </c>
      <c r="R163" s="62">
        <f>R164+R166</f>
        <v>36642562</v>
      </c>
      <c r="S163" s="62">
        <f>S164+S166</f>
        <v>0</v>
      </c>
      <c r="T163" s="54">
        <f t="shared" si="29"/>
        <v>36642562</v>
      </c>
      <c r="U163" s="62">
        <f>U164+U166</f>
        <v>0</v>
      </c>
      <c r="V163" s="54">
        <f t="shared" si="27"/>
        <v>36642562</v>
      </c>
      <c r="W163" s="62">
        <f>W164+W166</f>
        <v>36642560</v>
      </c>
      <c r="X163" s="62">
        <f>X164+X166</f>
        <v>0</v>
      </c>
      <c r="Y163" s="62">
        <f>Y164+Y166</f>
        <v>36642560</v>
      </c>
    </row>
    <row r="164" spans="7:25" ht="51" x14ac:dyDescent="0.2">
      <c r="G164" s="10" t="s">
        <v>265</v>
      </c>
      <c r="H164" s="11" t="s">
        <v>266</v>
      </c>
      <c r="I164" s="61">
        <f>I165</f>
        <v>18050000</v>
      </c>
      <c r="J164" s="61">
        <f>J165</f>
        <v>0</v>
      </c>
      <c r="K164" s="54">
        <f t="shared" si="28"/>
        <v>18050000</v>
      </c>
      <c r="L164" s="61">
        <f>L165</f>
        <v>0</v>
      </c>
      <c r="M164" s="54">
        <f t="shared" si="24"/>
        <v>18050000</v>
      </c>
      <c r="N164" s="61">
        <f>N165</f>
        <v>0</v>
      </c>
      <c r="O164" s="54">
        <f t="shared" si="25"/>
        <v>18050000</v>
      </c>
      <c r="P164" s="61">
        <f>P165</f>
        <v>0</v>
      </c>
      <c r="Q164" s="54">
        <f t="shared" si="26"/>
        <v>18050000</v>
      </c>
      <c r="R164" s="61">
        <f>R165</f>
        <v>18050000</v>
      </c>
      <c r="S164" s="61">
        <f>S165</f>
        <v>0</v>
      </c>
      <c r="T164" s="54">
        <f t="shared" si="29"/>
        <v>18050000</v>
      </c>
      <c r="U164" s="61">
        <f>U165</f>
        <v>0</v>
      </c>
      <c r="V164" s="54">
        <f t="shared" si="27"/>
        <v>18050000</v>
      </c>
      <c r="W164" s="61">
        <f>W165</f>
        <v>18050000</v>
      </c>
      <c r="X164" s="61">
        <f>X165</f>
        <v>0</v>
      </c>
      <c r="Y164" s="61">
        <f>Y165</f>
        <v>18050000</v>
      </c>
    </row>
    <row r="165" spans="7:25" ht="63.75" x14ac:dyDescent="0.2">
      <c r="G165" s="10" t="s">
        <v>267</v>
      </c>
      <c r="H165" s="11" t="s">
        <v>268</v>
      </c>
      <c r="I165" s="61">
        <v>18050000</v>
      </c>
      <c r="J165" s="61"/>
      <c r="K165" s="54">
        <f t="shared" si="28"/>
        <v>18050000</v>
      </c>
      <c r="L165" s="61"/>
      <c r="M165" s="54">
        <f t="shared" si="24"/>
        <v>18050000</v>
      </c>
      <c r="N165" s="61"/>
      <c r="O165" s="54">
        <f t="shared" si="25"/>
        <v>18050000</v>
      </c>
      <c r="P165" s="61"/>
      <c r="Q165" s="54">
        <f t="shared" si="26"/>
        <v>18050000</v>
      </c>
      <c r="R165" s="61">
        <v>18050000</v>
      </c>
      <c r="S165" s="61"/>
      <c r="T165" s="54">
        <f t="shared" si="29"/>
        <v>18050000</v>
      </c>
      <c r="U165" s="61"/>
      <c r="V165" s="54">
        <f t="shared" si="27"/>
        <v>18050000</v>
      </c>
      <c r="W165" s="61">
        <v>18050000</v>
      </c>
      <c r="X165" s="61"/>
      <c r="Y165" s="61">
        <v>18050000</v>
      </c>
    </row>
    <row r="166" spans="7:25" ht="63.75" x14ac:dyDescent="0.2">
      <c r="G166" s="7" t="s">
        <v>269</v>
      </c>
      <c r="H166" s="53" t="s">
        <v>270</v>
      </c>
      <c r="I166" s="61">
        <v>18826920</v>
      </c>
      <c r="J166" s="61"/>
      <c r="K166" s="54">
        <f t="shared" si="28"/>
        <v>18826920</v>
      </c>
      <c r="L166" s="61"/>
      <c r="M166" s="54">
        <f t="shared" si="24"/>
        <v>18826920</v>
      </c>
      <c r="N166" s="61"/>
      <c r="O166" s="54">
        <f t="shared" si="25"/>
        <v>18826920</v>
      </c>
      <c r="P166" s="61"/>
      <c r="Q166" s="54">
        <f t="shared" si="26"/>
        <v>18826920</v>
      </c>
      <c r="R166" s="61">
        <v>18592562</v>
      </c>
      <c r="S166" s="61"/>
      <c r="T166" s="54">
        <f t="shared" si="29"/>
        <v>18592562</v>
      </c>
      <c r="U166" s="61"/>
      <c r="V166" s="54">
        <f t="shared" si="27"/>
        <v>18592562</v>
      </c>
      <c r="W166" s="61">
        <v>18592560</v>
      </c>
      <c r="X166" s="61"/>
      <c r="Y166" s="61">
        <v>18592560</v>
      </c>
    </row>
    <row r="167" spans="7:25" ht="25.5" x14ac:dyDescent="0.2">
      <c r="G167" s="7" t="s">
        <v>305</v>
      </c>
      <c r="H167" s="66" t="s">
        <v>304</v>
      </c>
      <c r="I167" s="61"/>
      <c r="J167" s="61"/>
      <c r="K167" s="54"/>
      <c r="L167" s="61">
        <v>5440291.0300000003</v>
      </c>
      <c r="M167" s="54">
        <f t="shared" si="24"/>
        <v>5440291.0300000003</v>
      </c>
      <c r="N167" s="61"/>
      <c r="O167" s="54">
        <f t="shared" si="25"/>
        <v>5440291.0300000003</v>
      </c>
      <c r="P167" s="61"/>
      <c r="Q167" s="54">
        <f t="shared" si="26"/>
        <v>5440291.0300000003</v>
      </c>
      <c r="R167" s="61"/>
      <c r="S167" s="61"/>
      <c r="T167" s="54"/>
      <c r="U167" s="61"/>
      <c r="V167" s="54"/>
      <c r="W167" s="61"/>
      <c r="X167" s="61"/>
      <c r="Y167" s="61"/>
    </row>
    <row r="168" spans="7:25" x14ac:dyDescent="0.2">
      <c r="G168" s="39"/>
      <c r="H168" s="40" t="s">
        <v>292</v>
      </c>
      <c r="I168" s="59">
        <f>I8+I102</f>
        <v>596146881.5999999</v>
      </c>
      <c r="J168" s="59">
        <f>J8+J102</f>
        <v>56136262.210000001</v>
      </c>
      <c r="K168" s="54">
        <f t="shared" si="28"/>
        <v>652283143.80999994</v>
      </c>
      <c r="L168" s="59">
        <f>L8+L102</f>
        <v>18659335.359999999</v>
      </c>
      <c r="M168" s="54">
        <f t="shared" si="24"/>
        <v>670942479.16999996</v>
      </c>
      <c r="N168" s="59">
        <f>N8+N102</f>
        <v>9755550</v>
      </c>
      <c r="O168" s="54">
        <f t="shared" si="25"/>
        <v>680698029.16999996</v>
      </c>
      <c r="P168" s="59">
        <f>P8+P102</f>
        <v>2793354</v>
      </c>
      <c r="Q168" s="54">
        <f t="shared" si="26"/>
        <v>683491383.16999996</v>
      </c>
      <c r="R168" s="59">
        <f>R8+R102</f>
        <v>510140427.60000002</v>
      </c>
      <c r="S168" s="59">
        <f>S8+S102</f>
        <v>21415851.07</v>
      </c>
      <c r="T168" s="54">
        <f t="shared" si="29"/>
        <v>531556278.67000002</v>
      </c>
      <c r="U168" s="59">
        <f>U8+U102</f>
        <v>0</v>
      </c>
      <c r="V168" s="54">
        <f t="shared" si="27"/>
        <v>531556278.67000002</v>
      </c>
      <c r="W168" s="59">
        <f>W8+W102</f>
        <v>503402899.60000002</v>
      </c>
      <c r="X168" s="59">
        <f>X8+X102</f>
        <v>0</v>
      </c>
      <c r="Y168" s="59">
        <f>Y8+Y102</f>
        <v>503402899.60000002</v>
      </c>
    </row>
    <row r="171" spans="7:25" x14ac:dyDescent="0.2">
      <c r="M171" s="67"/>
      <c r="N171" s="67"/>
      <c r="O171" s="67"/>
      <c r="P171" s="67"/>
      <c r="Q171" s="67"/>
    </row>
  </sheetData>
  <mergeCells count="21">
    <mergeCell ref="W1:Y1"/>
    <mergeCell ref="G2:Y2"/>
    <mergeCell ref="G4:G6"/>
    <mergeCell ref="H4:H6"/>
    <mergeCell ref="I4:I6"/>
    <mergeCell ref="R4:R6"/>
    <mergeCell ref="W4:W6"/>
    <mergeCell ref="J4:J6"/>
    <mergeCell ref="K4:K6"/>
    <mergeCell ref="S4:S6"/>
    <mergeCell ref="T4:T6"/>
    <mergeCell ref="X4:X6"/>
    <mergeCell ref="P4:P6"/>
    <mergeCell ref="Q4:Q6"/>
    <mergeCell ref="Y4:Y6"/>
    <mergeCell ref="L4:L6"/>
    <mergeCell ref="N4:N6"/>
    <mergeCell ref="O4:O6"/>
    <mergeCell ref="M4:M6"/>
    <mergeCell ref="U4:U6"/>
    <mergeCell ref="V4:V6"/>
  </mergeCells>
  <pageMargins left="0.78740157480314965" right="0.19685039370078741" top="0.19685039370078741" bottom="7.874015748031496E-2" header="0.15748031496062992" footer="0.23622047244094491"/>
  <pageSetup paperSize="9" scale="6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AdminsPK</cp:lastModifiedBy>
  <cp:lastPrinted>2021-04-14T11:04:17Z</cp:lastPrinted>
  <dcterms:created xsi:type="dcterms:W3CDTF">2021-04-14T05:29:53Z</dcterms:created>
  <dcterms:modified xsi:type="dcterms:W3CDTF">2022-08-12T08:50:08Z</dcterms:modified>
</cp:coreProperties>
</file>